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showInkAnnotation="0" defaultThemeVersion="124226"/>
  <bookViews>
    <workbookView xWindow="0" yWindow="0" windowWidth="20775" windowHeight="12195" activeTab="1"/>
  </bookViews>
  <sheets>
    <sheet name="Протокол проверки" sheetId="4" r:id="rId1"/>
    <sheet name="Распределение команды очное" sheetId="5" r:id="rId2"/>
    <sheet name="Распределение команды заочное" sheetId="6" r:id="rId3"/>
    <sheet name="Распределение команды вместе" sheetId="7" r:id="rId4"/>
  </sheets>
  <definedNames>
    <definedName name="_xlnm._FilterDatabase" localSheetId="0" hidden="1">'Протокол проверки'!$A$1:$M$151</definedName>
  </definedNames>
  <calcPr calcId="152511"/>
</workbook>
</file>

<file path=xl/calcChain.xml><?xml version="1.0" encoding="utf-8"?>
<calcChain xmlns="http://schemas.openxmlformats.org/spreadsheetml/2006/main">
  <c r="C30" i="7" l="1"/>
  <c r="C29" i="7"/>
  <c r="C28" i="7"/>
  <c r="C27" i="7"/>
  <c r="C25" i="7"/>
  <c r="C23" i="7"/>
  <c r="C21" i="7"/>
  <c r="C34" i="7"/>
  <c r="C33" i="7"/>
  <c r="C32" i="7"/>
  <c r="C31" i="7"/>
  <c r="C26" i="7"/>
  <c r="C24" i="7"/>
  <c r="C22" i="7"/>
  <c r="C20" i="7"/>
  <c r="C13" i="7"/>
  <c r="C12" i="7"/>
  <c r="C11" i="7"/>
  <c r="C7" i="7"/>
  <c r="C6" i="7"/>
  <c r="C15" i="7"/>
  <c r="C16" i="7"/>
  <c r="C14" i="7"/>
  <c r="C10" i="7"/>
  <c r="C9" i="7"/>
  <c r="C8" i="7"/>
  <c r="C18" i="6"/>
  <c r="C23" i="6"/>
  <c r="C20" i="6"/>
  <c r="C21" i="6"/>
  <c r="C22" i="6"/>
  <c r="C16" i="6"/>
  <c r="C17" i="6"/>
  <c r="C19" i="6"/>
  <c r="C12" i="6"/>
  <c r="C7" i="6"/>
  <c r="C10" i="6"/>
  <c r="C11" i="6"/>
  <c r="C8" i="6"/>
  <c r="C9" i="6"/>
  <c r="C19" i="5"/>
  <c r="C20" i="5"/>
  <c r="C16" i="5"/>
  <c r="C22" i="5"/>
  <c r="C21" i="5"/>
  <c r="C17" i="5"/>
  <c r="C18" i="5"/>
  <c r="C12" i="5"/>
  <c r="C11" i="5"/>
  <c r="C10" i="5"/>
  <c r="C9" i="5"/>
  <c r="C8" i="5"/>
  <c r="E3" i="4" l="1"/>
  <c r="E4" i="4"/>
  <c r="E5" i="4"/>
  <c r="E7" i="4"/>
  <c r="E9" i="4"/>
  <c r="E14" i="4"/>
  <c r="E15" i="4"/>
  <c r="E16" i="4"/>
  <c r="E17" i="4"/>
  <c r="E25" i="4"/>
  <c r="E26" i="4"/>
  <c r="E27" i="4"/>
  <c r="E28" i="4"/>
  <c r="E29" i="4"/>
  <c r="E31" i="4"/>
  <c r="E32" i="4"/>
  <c r="E34" i="4"/>
  <c r="E36" i="4"/>
  <c r="E37" i="4"/>
  <c r="E41" i="4"/>
  <c r="E42" i="4"/>
  <c r="E48" i="4"/>
  <c r="E49" i="4"/>
  <c r="E51" i="4"/>
  <c r="E55" i="4"/>
  <c r="E56" i="4"/>
  <c r="E57" i="4"/>
  <c r="E58" i="4"/>
  <c r="E60" i="4"/>
  <c r="E63" i="4"/>
  <c r="E65" i="4"/>
  <c r="E66" i="4"/>
  <c r="E67" i="4"/>
  <c r="E68" i="4"/>
  <c r="E71" i="4"/>
  <c r="E72" i="4"/>
  <c r="E74" i="4"/>
  <c r="E75" i="4"/>
  <c r="E76" i="4"/>
  <c r="E77" i="4"/>
  <c r="E78" i="4"/>
  <c r="E79" i="4"/>
  <c r="E81" i="4"/>
  <c r="E83" i="4"/>
  <c r="E86" i="4"/>
  <c r="E87" i="4"/>
  <c r="E88" i="4"/>
  <c r="E89" i="4"/>
  <c r="E90" i="4"/>
  <c r="E91" i="4"/>
  <c r="E92" i="4"/>
  <c r="E93" i="4"/>
  <c r="E94" i="4"/>
  <c r="E96" i="4"/>
  <c r="E97" i="4"/>
  <c r="E98" i="4"/>
  <c r="E99" i="4"/>
  <c r="E105" i="4"/>
  <c r="E106" i="4"/>
  <c r="E107" i="4"/>
  <c r="E108" i="4"/>
  <c r="E109" i="4"/>
  <c r="E110" i="4"/>
  <c r="E113" i="4"/>
  <c r="E115" i="4"/>
  <c r="E117" i="4"/>
  <c r="E118" i="4"/>
  <c r="E121" i="4"/>
  <c r="E122" i="4"/>
  <c r="E124" i="4"/>
  <c r="E125" i="4"/>
  <c r="E126" i="4"/>
  <c r="E128" i="4"/>
  <c r="E129" i="4"/>
  <c r="E130" i="4"/>
  <c r="E132" i="4"/>
  <c r="E134" i="4"/>
  <c r="E137" i="4"/>
  <c r="E138" i="4"/>
  <c r="E140" i="4"/>
  <c r="E144" i="4"/>
  <c r="E147" i="4"/>
  <c r="E149" i="4"/>
  <c r="E6" i="4"/>
  <c r="E8" i="4"/>
  <c r="E10" i="4"/>
  <c r="E11" i="4"/>
  <c r="E12" i="4"/>
  <c r="E13" i="4"/>
  <c r="E18" i="4"/>
  <c r="E19" i="4"/>
  <c r="E20" i="4"/>
  <c r="E21" i="4"/>
  <c r="E22" i="4"/>
  <c r="E23" i="4"/>
  <c r="E24" i="4"/>
  <c r="E30" i="4"/>
  <c r="E33" i="4"/>
  <c r="E35" i="4"/>
  <c r="E38" i="4"/>
  <c r="E39" i="4"/>
  <c r="E40" i="4"/>
  <c r="E43" i="4"/>
  <c r="E44" i="4"/>
  <c r="E45" i="4"/>
  <c r="E46" i="4"/>
  <c r="E47" i="4"/>
  <c r="E50" i="4"/>
  <c r="E52" i="4"/>
  <c r="E53" i="4"/>
  <c r="E54" i="4"/>
  <c r="E59" i="4"/>
  <c r="E61" i="4"/>
  <c r="E62" i="4"/>
  <c r="E64" i="4"/>
  <c r="E69" i="4"/>
  <c r="E70" i="4"/>
  <c r="E73" i="4"/>
  <c r="E80" i="4"/>
  <c r="E82" i="4"/>
  <c r="E84" i="4"/>
  <c r="E85" i="4"/>
  <c r="E95" i="4"/>
  <c r="E100" i="4"/>
  <c r="E101" i="4"/>
  <c r="E102" i="4"/>
  <c r="E103" i="4"/>
  <c r="E104" i="4"/>
  <c r="E111" i="4"/>
  <c r="E112" i="4"/>
  <c r="E114" i="4"/>
  <c r="E116" i="4"/>
  <c r="E119" i="4"/>
  <c r="E120" i="4"/>
  <c r="E123" i="4"/>
  <c r="E127" i="4"/>
  <c r="E131" i="4"/>
  <c r="E133" i="4"/>
  <c r="E135" i="4"/>
  <c r="E136" i="4"/>
  <c r="E139" i="4"/>
  <c r="E141" i="4"/>
  <c r="E142" i="4"/>
  <c r="E143" i="4"/>
  <c r="E145" i="4"/>
  <c r="E146" i="4"/>
  <c r="E148" i="4"/>
  <c r="E2" i="4"/>
</calcChain>
</file>

<file path=xl/comments1.xml><?xml version="1.0" encoding="utf-8"?>
<comments xmlns="http://schemas.openxmlformats.org/spreadsheetml/2006/main">
  <authors>
    <author>Автор</author>
  </authors>
  <commentList>
    <comment ref="H3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Показана сократимость чисел в начале, но не обоснована сократимость числе в конце списка.</t>
        </r>
      </text>
    </comment>
    <comment ref="F4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учтен порядок матрицы, что привело, в том числе к арифметическим ошибкам.</t>
        </r>
      </text>
    </comment>
    <comment ref="F6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Выбран крайне неэффективный способ решения, что и привело к невозможности дальнейшего решения.</t>
        </r>
      </text>
    </comment>
    <comment ref="J6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получена ключевая формула, которая используется для дальнейших выводов.</t>
        </r>
      </text>
    </comment>
    <comment ref="L6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Геометрическое решение с формулировками "по построению видно"…</t>
        </r>
      </text>
    </comment>
    <comment ref="F7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учтены степени матриц и то, как порядок матрицы влияет на определитель</t>
        </r>
      </text>
    </comment>
    <comment ref="F7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решении не учитываются свойства определителей и в целом не дан ответ на вопрос задачи</t>
        </r>
      </text>
    </comment>
    <comment ref="L7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Балл не был поставлен, т.к. на листе не был полностью виден номер (на проверку задачи разных участников объединялись в один файл)</t>
        </r>
      </text>
    </comment>
    <comment ref="M7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Балл не был поставлен, т.к. на листе не был полностью виден номер (на проверку задачи разных участников объединялись в один файл)</t>
        </r>
      </text>
    </comment>
    <comment ref="F8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решении не учитываются свойства определителей и в целом не дан ответ на вопрос задачи</t>
        </r>
      </text>
    </comment>
    <comment ref="L8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Выполнено деление на y'', но не проверено, что будет если y''=0.</t>
        </r>
      </text>
    </comment>
    <comment ref="I9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Арифметическая ошибка</t>
        </r>
      </text>
    </comment>
    <comment ref="F10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решении не учитываются свойства определителей и в целом не дан ответ на вопрос задачи</t>
        </r>
      </text>
    </comment>
    <comment ref="L10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Выполнено деление на y'', но не проверено, что будет если y''=0.</t>
        </r>
      </text>
    </comment>
    <comment ref="M11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Балл не был поставлен, т.к. на листе не был полностью виден номер (на проверку задачи разных участников объединялись в один файл)</t>
        </r>
      </text>
    </comment>
    <comment ref="F12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учтены степени матриц и то, как порядок матрицы влияет на определитель</t>
        </r>
      </text>
    </comment>
    <comment ref="F13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учтен порядок матрицы, что вызывает арифметические ошибки и ошибки в рассуждении</t>
        </r>
      </text>
    </comment>
  </commentList>
</comments>
</file>

<file path=xl/sharedStrings.xml><?xml version="1.0" encoding="utf-8"?>
<sst xmlns="http://schemas.openxmlformats.org/spreadsheetml/2006/main" count="579" uniqueCount="194">
  <si>
    <t>ВУЗ</t>
  </si>
  <si>
    <t>Очно/дистаницонно</t>
  </si>
  <si>
    <t>Курс</t>
  </si>
  <si>
    <t>дист</t>
  </si>
  <si>
    <t>НВВКУ (Новосибирск)</t>
  </si>
  <si>
    <t>очно</t>
  </si>
  <si>
    <t>НИУ МГСУ</t>
  </si>
  <si>
    <t>ФВА РВСН (Серпухов)</t>
  </si>
  <si>
    <t>РегНомер</t>
  </si>
  <si>
    <t>001</t>
  </si>
  <si>
    <t>002</t>
  </si>
  <si>
    <t>004</t>
  </si>
  <si>
    <t>003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</si>
  <si>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</si>
  <si>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</si>
  <si>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</si>
  <si>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</si>
  <si>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</si>
  <si>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</si>
  <si>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</si>
  <si>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</si>
  <si>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</si>
  <si>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</si>
  <si>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</si>
  <si>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</si>
  <si>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</si>
  <si>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</si>
  <si>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</si>
  <si>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</si>
  <si>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</si>
  <si>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</si>
  <si>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</si>
  <si>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</si>
  <si>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</si>
  <si>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</si>
  <si>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</si>
  <si>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</si>
  <si>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</si>
  <si>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</si>
  <si>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</si>
  <si>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</si>
  <si>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</si>
  <si>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</si>
  <si>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</si>
  <si>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</si>
  <si>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</si>
  <si>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</si>
  <si>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</si>
  <si>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</si>
  <si>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</si>
  <si>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</si>
  <si>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</si>
  <si>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</si>
  <si>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</si>
  <si>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</si>
  <si>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</si>
  <si>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</si>
  <si>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</si>
  <si>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</si>
  <si>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</si>
  <si>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</si>
  <si>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</si>
  <si>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</si>
  <si>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</si>
  <si>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</si>
  <si>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</si>
  <si>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</si>
  <si>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</si>
  <si>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</si>
  <si>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</si>
  <si>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</si>
  <si>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</si>
  <si>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</si>
  <si>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</si>
  <si>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</si>
  <si>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</si>
  <si>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</si>
  <si>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</si>
  <si>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</si>
  <si>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</si>
  <si>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</si>
  <si>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</si>
  <si>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</si>
  <si>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</si>
  <si>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</si>
  <si>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</si>
  <si>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</si>
  <si>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</si>
  <si>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</si>
  <si>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</si>
  <si>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</si>
  <si>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</si>
  <si>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</si>
  <si>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</si>
  <si>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</si>
  <si>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</si>
  <si>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</si>
  <si>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</si>
  <si>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</si>
  <si>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</si>
  <si>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</si>
  <si>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</si>
  <si>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</si>
  <si>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</si>
  <si>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</si>
  <si>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</si>
  <si>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</si>
  <si>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</si>
  <si>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</si>
  <si>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</si>
  <si>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</si>
  <si>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</si>
  <si>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</si>
  <si>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</si>
  <si>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</si>
  <si>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</si>
  <si>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</si>
  <si>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</si>
  <si>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</si>
  <si>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</si>
  <si>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</si>
  <si>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</si>
  <si>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</si>
  <si>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</si>
  <si>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</si>
  <si>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</si>
  <si>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</si>
  <si>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</si>
  <si>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</si>
  <si>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</si>
  <si>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</si>
  <si>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</si>
  <si>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</si>
  <si>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</si>
  <si>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</si>
  <si>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</si>
  <si>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</si>
  <si>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</si>
  <si>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</si>
  <si>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</si>
  <si>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</si>
  <si>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</si>
  <si>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</si>
  <si>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</si>
  <si>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</si>
  <si>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</si>
  <si>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</si>
  <si>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</si>
  <si>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</si>
  <si>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</si>
  <si>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</si>
  <si>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</si>
  <si>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</si>
  <si>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</si>
  <si>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</si>
  <si>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</si>
  <si>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</si>
  <si>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Сумма баллов</t>
  </si>
  <si>
    <t>Зад. 1</t>
  </si>
  <si>
    <t>Зад. 2</t>
  </si>
  <si>
    <t>Зад. 3</t>
  </si>
  <si>
    <t>Зад. 4</t>
  </si>
  <si>
    <t>Зад. 5</t>
  </si>
  <si>
    <t>Зад. 6</t>
  </si>
  <si>
    <t>Зад. 7</t>
  </si>
  <si>
    <t>Зад. 8</t>
  </si>
  <si>
    <t>ЧВТКИУ (Чирчик, Узбекистан)</t>
  </si>
  <si>
    <t>Коломенский институт (филиал) Московский Политех</t>
  </si>
  <si>
    <t>ВА РХБЗ им. С.К. Тимошенко (Кострома)</t>
  </si>
  <si>
    <t>МВОКУ (Москва)</t>
  </si>
  <si>
    <t>ВА ВПВО им. А.М. Василевского (Смоленск)</t>
  </si>
  <si>
    <t>ВА РВСН им. Петра Великого (Балашиха)</t>
  </si>
  <si>
    <t>ВИ (ИТ) им. А.В. Хрулева (СПб.)</t>
  </si>
  <si>
    <t>ВАУ им. А. Ханперянца (Ереван, Армения)</t>
  </si>
  <si>
    <t>НИУ ВШЭ (Москва)</t>
  </si>
  <si>
    <t>КВТКУ (Казань)</t>
  </si>
  <si>
    <t>Московский Политех</t>
  </si>
  <si>
    <t>ВКА им. Можайского (СПб.)</t>
  </si>
  <si>
    <t>149</t>
  </si>
  <si>
    <t>150</t>
  </si>
  <si>
    <t>Ереванский филиала РЭУ им. Плеханова (Ереван, Армения)</t>
  </si>
  <si>
    <t>работы не присланы</t>
  </si>
  <si>
    <t xml:space="preserve"> (Формула: среднее среди четырех лучших. Если в команде меньше 4 человек, то считается средний среди них).</t>
  </si>
  <si>
    <t>1 курс</t>
  </si>
  <si>
    <t>средний балл</t>
  </si>
  <si>
    <t>№</t>
  </si>
  <si>
    <t>Распределение по средним баллам (очная форма участия)</t>
  </si>
  <si>
    <t>Старшие курсы</t>
  </si>
  <si>
    <t>Распределение по средним баллам (дистанционная форма участия)</t>
  </si>
  <si>
    <t>Распределение по средним баллам (очная и дистанционная форма участия вместе)</t>
  </si>
  <si>
    <t>диплом</t>
  </si>
  <si>
    <t>1 степени</t>
  </si>
  <si>
    <t>2 степени</t>
  </si>
  <si>
    <t>3 степени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</si>
</sst>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1" xfId="0" quotePrefix="1" applyBorder="1"/>
    <xf numFmtId="0" fontId="1" fillId="0" borderId="1" xfId="0" applyFont="1" applyBorder="1"/>
    <xf numFmtId="0" fontId="1" fillId="2" borderId="1" xfId="0" applyFont="1" applyFill="1" applyBorder="1"/>
    <xf numFmtId="0" fontId="0" fillId="2" borderId="1" xfId="0" applyFill="1" applyBorder="1"/>
    <xf numFmtId="0" fontId="0" fillId="2" borderId="0" xfId="0" applyFill="1"/>
    <xf numFmtId="0" fontId="1" fillId="0" borderId="1" xfId="0" applyFont="1" applyFill="1" applyBorder="1"/>
    <xf numFmtId="0" fontId="0" fillId="0" borderId="1" xfId="0" applyFill="1" applyBorder="1"/>
    <xf numFmtId="0" fontId="0" fillId="0" borderId="0" xfId="0" applyFill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/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51"/>
  <sheetViews>
    <sheetView workbookViewId="0">
      <pane ySplit="1" topLeftCell="A2" activePane="bottomLeft" state="frozen"/>
      <selection pane="bottomLeft" activeCell="C1" sqref="C1"/>
    </sheetView>
  </sheetViews>
  <sheetFormatPr defaultRowHeight="15" x14ac:dyDescent="0.25"/>
  <cols>
    <col min="1" max="1" width="12.42578125" bestFit="1" customWidth="1"/>
    <col min="2" max="2" width="5.140625" bestFit="1" customWidth="1"/>
    <col min="3" max="3" width="56.7109375" bestFit="1" customWidth="1"/>
    <col min="4" max="4" width="7.5703125" customWidth="1"/>
    <col min="5" max="5" width="16.42578125" style="6" bestFit="1" customWidth="1"/>
    <col min="6" max="13" width="8.42578125" style="9" bestFit="1" customWidth="1"/>
  </cols>
  <sheetData>
    <row r="1" spans="1:13" x14ac:dyDescent="0.25">
      <c r="A1" s="3" t="s">
        <v>8</v>
      </c>
      <c r="B1" s="3" t="s">
        <v>2</v>
      </c>
      <c r="C1" s="3" t="s">
        <v>0</v>
      </c>
      <c r="D1" s="3" t="s">
        <v>1</v>
      </c>
      <c r="E1" s="4" t="s">
        <v>157</v>
      </c>
      <c r="F1" s="7" t="s">
        <v>158</v>
      </c>
      <c r="G1" s="7" t="s">
        <v>159</v>
      </c>
      <c r="H1" s="7" t="s">
        <v>160</v>
      </c>
      <c r="I1" s="7" t="s">
        <v>161</v>
      </c>
      <c r="J1" s="7" t="s">
        <v>162</v>
      </c>
      <c r="K1" s="7" t="s">
        <v>163</v>
      </c>
      <c r="L1" s="7" t="s">
        <v>164</v>
      </c>
      <c r="M1" s="7" t="s">
        <v>165</v>
      </c>
    </row>
    <row r="2" spans="1:13" x14ac:dyDescent="0.25">
      <c r="A2" s="2" t="s">
        <v>9</v>
      </c>
      <c r="B2" s="1">
        <v>1</v>
      </c>
      <c r="C2" s="1" t="s">
        <v>4</v>
      </c>
      <c r="D2" s="1" t="s">
        <v>3</v>
      </c>
      <c r="E2" s="5">
        <f t="shared" ref="E2:E33" si="0">SUM(F2:M2)</f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</row>
    <row r="3" spans="1:13" x14ac:dyDescent="0.25">
      <c r="A3" s="2" t="s">
        <v>10</v>
      </c>
      <c r="B3" s="1">
        <v>1</v>
      </c>
      <c r="C3" s="1" t="s">
        <v>168</v>
      </c>
      <c r="D3" s="1" t="s">
        <v>3</v>
      </c>
      <c r="E3" s="5">
        <f t="shared" si="0"/>
        <v>13</v>
      </c>
      <c r="F3" s="8">
        <v>0</v>
      </c>
      <c r="G3" s="8">
        <v>0</v>
      </c>
      <c r="H3" s="8">
        <v>0</v>
      </c>
      <c r="I3" s="8">
        <v>10</v>
      </c>
      <c r="J3" s="8">
        <v>3</v>
      </c>
      <c r="K3" s="8">
        <v>0</v>
      </c>
      <c r="L3" s="8">
        <v>0</v>
      </c>
      <c r="M3" s="8">
        <v>0</v>
      </c>
    </row>
    <row r="4" spans="1:13" x14ac:dyDescent="0.25">
      <c r="A4" s="2" t="s">
        <v>12</v>
      </c>
      <c r="B4" s="1">
        <v>1</v>
      </c>
      <c r="C4" s="1" t="s">
        <v>4</v>
      </c>
      <c r="D4" s="1" t="s">
        <v>3</v>
      </c>
      <c r="E4" s="5">
        <f t="shared" si="0"/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</row>
    <row r="5" spans="1:13" x14ac:dyDescent="0.25">
      <c r="A5" s="2" t="s">
        <v>11</v>
      </c>
      <c r="B5" s="1">
        <v>1</v>
      </c>
      <c r="C5" s="1" t="s">
        <v>172</v>
      </c>
      <c r="D5" s="1" t="s">
        <v>3</v>
      </c>
      <c r="E5" s="5">
        <f t="shared" si="0"/>
        <v>2</v>
      </c>
      <c r="F5" s="8">
        <v>0</v>
      </c>
      <c r="G5" s="8">
        <v>0</v>
      </c>
      <c r="H5" s="8">
        <v>2</v>
      </c>
      <c r="I5" s="8">
        <v>0</v>
      </c>
      <c r="J5" s="8">
        <v>0</v>
      </c>
      <c r="K5" s="8">
        <v>0</v>
      </c>
      <c r="L5" s="8">
        <v>0</v>
      </c>
      <c r="M5" s="8">
        <v>0</v>
      </c>
    </row>
    <row r="6" spans="1:13" x14ac:dyDescent="0.25">
      <c r="A6" s="2" t="s">
        <v>13</v>
      </c>
      <c r="B6" s="1">
        <v>2</v>
      </c>
      <c r="C6" s="1" t="s">
        <v>176</v>
      </c>
      <c r="D6" s="1" t="s">
        <v>5</v>
      </c>
      <c r="E6" s="5">
        <f t="shared" si="0"/>
        <v>11</v>
      </c>
      <c r="F6" s="8">
        <v>0</v>
      </c>
      <c r="G6" s="8">
        <v>0</v>
      </c>
      <c r="H6" s="8">
        <v>1</v>
      </c>
      <c r="I6" s="8">
        <v>10</v>
      </c>
      <c r="J6" s="8">
        <v>0</v>
      </c>
      <c r="K6" s="8">
        <v>0</v>
      </c>
      <c r="L6" s="8">
        <v>0</v>
      </c>
      <c r="M6" s="8">
        <v>0</v>
      </c>
    </row>
    <row r="7" spans="1:13" x14ac:dyDescent="0.25">
      <c r="A7" s="2" t="s">
        <v>14</v>
      </c>
      <c r="B7" s="1">
        <v>1</v>
      </c>
      <c r="C7" s="1" t="s">
        <v>175</v>
      </c>
      <c r="D7" s="1" t="s">
        <v>3</v>
      </c>
      <c r="E7" s="5">
        <f t="shared" si="0"/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</row>
    <row r="8" spans="1:13" x14ac:dyDescent="0.25">
      <c r="A8" s="2" t="s">
        <v>15</v>
      </c>
      <c r="B8" s="1">
        <v>1</v>
      </c>
      <c r="C8" s="1" t="s">
        <v>6</v>
      </c>
      <c r="D8" s="1" t="s">
        <v>5</v>
      </c>
      <c r="E8" s="5">
        <f t="shared" si="0"/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</row>
    <row r="9" spans="1:13" x14ac:dyDescent="0.25">
      <c r="A9" s="2" t="s">
        <v>16</v>
      </c>
      <c r="B9" s="1">
        <v>1</v>
      </c>
      <c r="C9" s="1" t="s">
        <v>167</v>
      </c>
      <c r="D9" s="1" t="s">
        <v>3</v>
      </c>
      <c r="E9" s="5">
        <f t="shared" si="0"/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</row>
    <row r="10" spans="1:13" x14ac:dyDescent="0.25">
      <c r="A10" s="2" t="s">
        <v>17</v>
      </c>
      <c r="B10" s="1">
        <v>4</v>
      </c>
      <c r="C10" s="1" t="s">
        <v>169</v>
      </c>
      <c r="D10" s="1" t="s">
        <v>5</v>
      </c>
      <c r="E10" s="5">
        <f t="shared" si="0"/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</row>
    <row r="11" spans="1:13" x14ac:dyDescent="0.25">
      <c r="A11" s="2" t="s">
        <v>18</v>
      </c>
      <c r="B11" s="1">
        <v>3</v>
      </c>
      <c r="C11" s="1" t="s">
        <v>174</v>
      </c>
      <c r="D11" s="1" t="s">
        <v>5</v>
      </c>
      <c r="E11" s="5">
        <f t="shared" si="0"/>
        <v>43</v>
      </c>
      <c r="F11" s="8">
        <v>0</v>
      </c>
      <c r="G11" s="8">
        <v>10</v>
      </c>
      <c r="H11" s="8">
        <v>8</v>
      </c>
      <c r="I11" s="8">
        <v>7</v>
      </c>
      <c r="J11" s="8">
        <v>0</v>
      </c>
      <c r="K11" s="8">
        <v>8</v>
      </c>
      <c r="L11" s="8">
        <v>0</v>
      </c>
      <c r="M11" s="8">
        <v>10</v>
      </c>
    </row>
    <row r="12" spans="1:13" x14ac:dyDescent="0.25">
      <c r="A12" s="2" t="s">
        <v>19</v>
      </c>
      <c r="B12" s="1">
        <v>2</v>
      </c>
      <c r="C12" s="1" t="s">
        <v>176</v>
      </c>
      <c r="D12" s="1" t="s">
        <v>5</v>
      </c>
      <c r="E12" s="5">
        <f t="shared" si="0"/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</row>
    <row r="13" spans="1:13" x14ac:dyDescent="0.25">
      <c r="A13" s="2" t="s">
        <v>20</v>
      </c>
      <c r="B13" s="1">
        <v>3</v>
      </c>
      <c r="C13" s="1" t="s">
        <v>171</v>
      </c>
      <c r="D13" s="1" t="s">
        <v>5</v>
      </c>
      <c r="E13" s="5">
        <f t="shared" si="0"/>
        <v>39</v>
      </c>
      <c r="F13" s="8">
        <v>0</v>
      </c>
      <c r="G13" s="8">
        <v>0</v>
      </c>
      <c r="H13" s="8">
        <v>10</v>
      </c>
      <c r="I13" s="8">
        <v>10</v>
      </c>
      <c r="J13" s="8">
        <v>1</v>
      </c>
      <c r="K13" s="8">
        <v>9</v>
      </c>
      <c r="L13" s="8">
        <v>0</v>
      </c>
      <c r="M13" s="8">
        <v>9</v>
      </c>
    </row>
    <row r="14" spans="1:13" x14ac:dyDescent="0.25">
      <c r="A14" s="2" t="s">
        <v>21</v>
      </c>
      <c r="B14" s="1">
        <v>3</v>
      </c>
      <c r="C14" s="1" t="s">
        <v>4</v>
      </c>
      <c r="D14" s="1" t="s">
        <v>3</v>
      </c>
      <c r="E14" s="5">
        <f t="shared" si="0"/>
        <v>4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4</v>
      </c>
    </row>
    <row r="15" spans="1:13" x14ac:dyDescent="0.25">
      <c r="A15" s="2" t="s">
        <v>22</v>
      </c>
      <c r="B15" s="1">
        <v>1</v>
      </c>
      <c r="C15" s="1" t="s">
        <v>166</v>
      </c>
      <c r="D15" s="1" t="s">
        <v>3</v>
      </c>
      <c r="E15" s="5">
        <f t="shared" si="0"/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</row>
    <row r="16" spans="1:13" x14ac:dyDescent="0.25">
      <c r="A16" s="2" t="s">
        <v>23</v>
      </c>
      <c r="B16" s="1">
        <v>1</v>
      </c>
      <c r="C16" s="1" t="s">
        <v>172</v>
      </c>
      <c r="D16" s="1" t="s">
        <v>3</v>
      </c>
      <c r="E16" s="5">
        <f t="shared" si="0"/>
        <v>12</v>
      </c>
      <c r="F16" s="8">
        <v>0</v>
      </c>
      <c r="G16" s="8">
        <v>0</v>
      </c>
      <c r="H16" s="8">
        <v>0</v>
      </c>
      <c r="I16" s="8">
        <v>9</v>
      </c>
      <c r="J16" s="8">
        <v>3</v>
      </c>
      <c r="K16" s="8">
        <v>0</v>
      </c>
      <c r="L16" s="8">
        <v>0</v>
      </c>
      <c r="M16" s="8">
        <v>0</v>
      </c>
    </row>
    <row r="17" spans="1:13" x14ac:dyDescent="0.25">
      <c r="A17" s="2" t="s">
        <v>24</v>
      </c>
      <c r="B17" s="1">
        <v>4</v>
      </c>
      <c r="C17" s="1" t="s">
        <v>166</v>
      </c>
      <c r="D17" s="1" t="s">
        <v>3</v>
      </c>
      <c r="E17" s="5">
        <f t="shared" si="0"/>
        <v>56</v>
      </c>
      <c r="F17" s="8">
        <v>10</v>
      </c>
      <c r="G17" s="8">
        <v>2</v>
      </c>
      <c r="H17" s="8">
        <v>5</v>
      </c>
      <c r="I17" s="8">
        <v>10</v>
      </c>
      <c r="J17" s="8">
        <v>1</v>
      </c>
      <c r="K17" s="8">
        <v>8</v>
      </c>
      <c r="L17" s="8">
        <v>10</v>
      </c>
      <c r="M17" s="8">
        <v>10</v>
      </c>
    </row>
    <row r="18" spans="1:13" x14ac:dyDescent="0.25">
      <c r="A18" s="2" t="s">
        <v>25</v>
      </c>
      <c r="B18" s="1">
        <v>1</v>
      </c>
      <c r="C18" s="1" t="s">
        <v>170</v>
      </c>
      <c r="D18" s="1" t="s">
        <v>5</v>
      </c>
      <c r="E18" s="5">
        <f t="shared" si="0"/>
        <v>28</v>
      </c>
      <c r="F18" s="8">
        <v>1</v>
      </c>
      <c r="G18" s="8">
        <v>3</v>
      </c>
      <c r="H18" s="8">
        <v>1</v>
      </c>
      <c r="I18" s="8">
        <v>10</v>
      </c>
      <c r="J18" s="8">
        <v>10</v>
      </c>
      <c r="K18" s="8">
        <v>1</v>
      </c>
      <c r="L18" s="8">
        <v>1</v>
      </c>
      <c r="M18" s="8">
        <v>1</v>
      </c>
    </row>
    <row r="19" spans="1:13" x14ac:dyDescent="0.25">
      <c r="A19" s="2" t="s">
        <v>26</v>
      </c>
      <c r="B19" s="1">
        <v>2</v>
      </c>
      <c r="C19" s="1" t="s">
        <v>6</v>
      </c>
      <c r="D19" s="1" t="s">
        <v>5</v>
      </c>
      <c r="E19" s="5">
        <f t="shared" si="0"/>
        <v>16</v>
      </c>
      <c r="F19" s="8">
        <v>0</v>
      </c>
      <c r="G19" s="8">
        <v>0</v>
      </c>
      <c r="H19" s="8">
        <v>10</v>
      </c>
      <c r="I19" s="8">
        <v>2</v>
      </c>
      <c r="J19" s="8">
        <v>1</v>
      </c>
      <c r="K19" s="8">
        <v>0</v>
      </c>
      <c r="L19" s="8">
        <v>3</v>
      </c>
      <c r="M19" s="8">
        <v>0</v>
      </c>
    </row>
    <row r="20" spans="1:13" x14ac:dyDescent="0.25">
      <c r="A20" s="2" t="s">
        <v>27</v>
      </c>
      <c r="B20" s="1">
        <v>4</v>
      </c>
      <c r="C20" s="1" t="s">
        <v>170</v>
      </c>
      <c r="D20" s="1" t="s">
        <v>5</v>
      </c>
      <c r="E20" s="5">
        <f t="shared" si="0"/>
        <v>40</v>
      </c>
      <c r="F20" s="8">
        <v>10</v>
      </c>
      <c r="G20" s="8">
        <v>1</v>
      </c>
      <c r="H20" s="8">
        <v>10</v>
      </c>
      <c r="I20" s="8">
        <v>10</v>
      </c>
      <c r="J20" s="8">
        <v>1</v>
      </c>
      <c r="K20" s="8">
        <v>7</v>
      </c>
      <c r="L20" s="8">
        <v>1</v>
      </c>
      <c r="M20" s="8">
        <v>0</v>
      </c>
    </row>
    <row r="21" spans="1:13" x14ac:dyDescent="0.25">
      <c r="A21" s="2" t="s">
        <v>28</v>
      </c>
      <c r="B21" s="1">
        <v>4</v>
      </c>
      <c r="C21" s="1" t="s">
        <v>176</v>
      </c>
      <c r="D21" s="1" t="s">
        <v>5</v>
      </c>
      <c r="E21" s="5">
        <f t="shared" si="0"/>
        <v>25</v>
      </c>
      <c r="F21" s="8">
        <v>0</v>
      </c>
      <c r="G21" s="8">
        <v>7</v>
      </c>
      <c r="H21" s="8">
        <v>10</v>
      </c>
      <c r="I21" s="8">
        <v>8</v>
      </c>
      <c r="J21" s="8">
        <v>0</v>
      </c>
      <c r="K21" s="8">
        <v>0</v>
      </c>
      <c r="L21" s="8">
        <v>0</v>
      </c>
      <c r="M21" s="8">
        <v>0</v>
      </c>
    </row>
    <row r="22" spans="1:13" x14ac:dyDescent="0.25">
      <c r="A22" s="2" t="s">
        <v>29</v>
      </c>
      <c r="B22" s="1">
        <v>1</v>
      </c>
      <c r="C22" s="1" t="s">
        <v>169</v>
      </c>
      <c r="D22" s="1" t="s">
        <v>5</v>
      </c>
      <c r="E22" s="5">
        <f t="shared" si="0"/>
        <v>14</v>
      </c>
      <c r="F22" s="8">
        <v>0</v>
      </c>
      <c r="G22" s="8">
        <v>0</v>
      </c>
      <c r="H22" s="8">
        <v>0</v>
      </c>
      <c r="I22" s="8">
        <v>10</v>
      </c>
      <c r="J22" s="8">
        <v>2</v>
      </c>
      <c r="K22" s="8">
        <v>1</v>
      </c>
      <c r="L22" s="8">
        <v>0</v>
      </c>
      <c r="M22" s="8">
        <v>1</v>
      </c>
    </row>
    <row r="23" spans="1:13" x14ac:dyDescent="0.25">
      <c r="A23" s="2" t="s">
        <v>30</v>
      </c>
      <c r="B23" s="1">
        <v>1</v>
      </c>
      <c r="C23" s="1" t="s">
        <v>169</v>
      </c>
      <c r="D23" s="1" t="s">
        <v>5</v>
      </c>
      <c r="E23" s="5">
        <f t="shared" si="0"/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</row>
    <row r="24" spans="1:13" x14ac:dyDescent="0.25">
      <c r="A24" s="2" t="s">
        <v>31</v>
      </c>
      <c r="B24" s="1">
        <v>2</v>
      </c>
      <c r="C24" s="1" t="s">
        <v>171</v>
      </c>
      <c r="D24" s="1" t="s">
        <v>5</v>
      </c>
      <c r="E24" s="5">
        <f t="shared" si="0"/>
        <v>3</v>
      </c>
      <c r="F24" s="8">
        <v>0</v>
      </c>
      <c r="G24" s="8">
        <v>0</v>
      </c>
      <c r="H24" s="8">
        <v>0</v>
      </c>
      <c r="I24" s="8">
        <v>1</v>
      </c>
      <c r="J24" s="8">
        <v>0</v>
      </c>
      <c r="K24" s="8">
        <v>1</v>
      </c>
      <c r="L24" s="8">
        <v>1</v>
      </c>
      <c r="M24" s="8">
        <v>0</v>
      </c>
    </row>
    <row r="25" spans="1:13" x14ac:dyDescent="0.25">
      <c r="A25" s="2" t="s">
        <v>32</v>
      </c>
      <c r="B25" s="1">
        <v>2</v>
      </c>
      <c r="C25" s="1" t="s">
        <v>167</v>
      </c>
      <c r="D25" s="1" t="s">
        <v>3</v>
      </c>
      <c r="E25" s="5">
        <f t="shared" si="0"/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</row>
    <row r="26" spans="1:13" x14ac:dyDescent="0.25">
      <c r="A26" s="2" t="s">
        <v>33</v>
      </c>
      <c r="B26" s="1">
        <v>2</v>
      </c>
      <c r="C26" s="1" t="s">
        <v>167</v>
      </c>
      <c r="D26" s="1" t="s">
        <v>3</v>
      </c>
      <c r="E26" s="5">
        <f t="shared" si="0"/>
        <v>4</v>
      </c>
      <c r="F26" s="8">
        <v>2</v>
      </c>
      <c r="G26" s="8">
        <v>2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</row>
    <row r="27" spans="1:13" x14ac:dyDescent="0.25">
      <c r="A27" s="2" t="s">
        <v>34</v>
      </c>
      <c r="B27" s="1">
        <v>2</v>
      </c>
      <c r="C27" s="1" t="s">
        <v>175</v>
      </c>
      <c r="D27" s="1" t="s">
        <v>3</v>
      </c>
      <c r="E27" s="5">
        <f t="shared" si="0"/>
        <v>8</v>
      </c>
      <c r="F27" s="8">
        <v>8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</row>
    <row r="28" spans="1:13" x14ac:dyDescent="0.25">
      <c r="A28" s="2" t="s">
        <v>35</v>
      </c>
      <c r="B28" s="1">
        <v>1</v>
      </c>
      <c r="C28" s="1" t="s">
        <v>175</v>
      </c>
      <c r="D28" s="1" t="s">
        <v>3</v>
      </c>
      <c r="E28" s="5">
        <f t="shared" si="0"/>
        <v>1</v>
      </c>
      <c r="F28" s="8">
        <v>0</v>
      </c>
      <c r="G28" s="8">
        <v>0</v>
      </c>
      <c r="H28" s="8">
        <v>0</v>
      </c>
      <c r="I28" s="8">
        <v>0</v>
      </c>
      <c r="J28" s="8">
        <v>1</v>
      </c>
      <c r="K28" s="8">
        <v>0</v>
      </c>
      <c r="L28" s="8">
        <v>0</v>
      </c>
      <c r="M28" s="8">
        <v>0</v>
      </c>
    </row>
    <row r="29" spans="1:13" x14ac:dyDescent="0.25">
      <c r="A29" s="2" t="s">
        <v>36</v>
      </c>
      <c r="B29" s="1">
        <v>2</v>
      </c>
      <c r="C29" s="1" t="s">
        <v>172</v>
      </c>
      <c r="D29" s="1" t="s">
        <v>3</v>
      </c>
      <c r="E29" s="5">
        <f t="shared" si="0"/>
        <v>11</v>
      </c>
      <c r="F29" s="8">
        <v>0</v>
      </c>
      <c r="G29" s="8">
        <v>2</v>
      </c>
      <c r="H29" s="8">
        <v>0</v>
      </c>
      <c r="I29" s="8">
        <v>9</v>
      </c>
      <c r="J29" s="8">
        <v>0</v>
      </c>
      <c r="K29" s="8">
        <v>0</v>
      </c>
      <c r="L29" s="8">
        <v>0</v>
      </c>
      <c r="M29" s="8">
        <v>0</v>
      </c>
    </row>
    <row r="30" spans="1:13" x14ac:dyDescent="0.25">
      <c r="A30" s="2" t="s">
        <v>37</v>
      </c>
      <c r="B30" s="1">
        <v>2</v>
      </c>
      <c r="C30" s="1" t="s">
        <v>170</v>
      </c>
      <c r="D30" s="1" t="s">
        <v>5</v>
      </c>
      <c r="E30" s="5">
        <f t="shared" si="0"/>
        <v>30</v>
      </c>
      <c r="F30" s="8">
        <v>10</v>
      </c>
      <c r="G30" s="8">
        <v>2</v>
      </c>
      <c r="H30" s="8">
        <v>5</v>
      </c>
      <c r="I30" s="8">
        <v>10</v>
      </c>
      <c r="J30" s="8">
        <v>1</v>
      </c>
      <c r="K30" s="8">
        <v>2</v>
      </c>
      <c r="L30" s="8">
        <v>0</v>
      </c>
      <c r="M30" s="8">
        <v>0</v>
      </c>
    </row>
    <row r="31" spans="1:13" x14ac:dyDescent="0.25">
      <c r="A31" s="2" t="s">
        <v>38</v>
      </c>
      <c r="B31" s="1">
        <v>2</v>
      </c>
      <c r="C31" s="1" t="s">
        <v>166</v>
      </c>
      <c r="D31" s="1" t="s">
        <v>3</v>
      </c>
      <c r="E31" s="5">
        <f t="shared" si="0"/>
        <v>28</v>
      </c>
      <c r="F31" s="8">
        <v>0</v>
      </c>
      <c r="G31" s="8">
        <v>0</v>
      </c>
      <c r="H31" s="8">
        <v>9</v>
      </c>
      <c r="I31" s="8">
        <v>10</v>
      </c>
      <c r="J31" s="8">
        <v>0</v>
      </c>
      <c r="K31" s="8">
        <v>5</v>
      </c>
      <c r="L31" s="8">
        <v>4</v>
      </c>
      <c r="M31" s="8">
        <v>0</v>
      </c>
    </row>
    <row r="32" spans="1:13" x14ac:dyDescent="0.25">
      <c r="A32" s="2" t="s">
        <v>39</v>
      </c>
      <c r="B32" s="1">
        <v>3</v>
      </c>
      <c r="C32" s="1" t="s">
        <v>175</v>
      </c>
      <c r="D32" s="1" t="s">
        <v>3</v>
      </c>
      <c r="E32" s="5">
        <f t="shared" si="0"/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</row>
    <row r="33" spans="1:13" x14ac:dyDescent="0.25">
      <c r="A33" s="2" t="s">
        <v>40</v>
      </c>
      <c r="B33" s="1">
        <v>1</v>
      </c>
      <c r="C33" s="1" t="s">
        <v>176</v>
      </c>
      <c r="D33" s="1" t="s">
        <v>5</v>
      </c>
      <c r="E33" s="5">
        <f t="shared" si="0"/>
        <v>10</v>
      </c>
      <c r="F33" s="8">
        <v>0</v>
      </c>
      <c r="G33" s="8">
        <v>0</v>
      </c>
      <c r="H33" s="8">
        <v>0</v>
      </c>
      <c r="I33" s="8">
        <v>10</v>
      </c>
      <c r="J33" s="8">
        <v>0</v>
      </c>
      <c r="K33" s="8">
        <v>0</v>
      </c>
      <c r="L33" s="8">
        <v>0</v>
      </c>
      <c r="M33" s="8">
        <v>0</v>
      </c>
    </row>
    <row r="34" spans="1:13" x14ac:dyDescent="0.25">
      <c r="A34" s="2" t="s">
        <v>41</v>
      </c>
      <c r="B34" s="1">
        <v>4</v>
      </c>
      <c r="C34" s="1" t="s">
        <v>172</v>
      </c>
      <c r="D34" s="1" t="s">
        <v>3</v>
      </c>
      <c r="E34" s="5">
        <f t="shared" ref="E34:E65" si="1">SUM(F34:M34)</f>
        <v>7</v>
      </c>
      <c r="F34" s="8">
        <v>0</v>
      </c>
      <c r="G34" s="8">
        <v>2</v>
      </c>
      <c r="H34" s="8">
        <v>0</v>
      </c>
      <c r="I34" s="8">
        <v>5</v>
      </c>
      <c r="J34" s="8">
        <v>0</v>
      </c>
      <c r="K34" s="8">
        <v>0</v>
      </c>
      <c r="L34" s="8">
        <v>0</v>
      </c>
      <c r="M34" s="8">
        <v>0</v>
      </c>
    </row>
    <row r="35" spans="1:13" x14ac:dyDescent="0.25">
      <c r="A35" s="2" t="s">
        <v>42</v>
      </c>
      <c r="B35" s="1">
        <v>2</v>
      </c>
      <c r="C35" s="1" t="s">
        <v>7</v>
      </c>
      <c r="D35" s="1" t="s">
        <v>5</v>
      </c>
      <c r="E35" s="5">
        <f t="shared" si="1"/>
        <v>1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1</v>
      </c>
    </row>
    <row r="36" spans="1:13" x14ac:dyDescent="0.25">
      <c r="A36" s="2" t="s">
        <v>43</v>
      </c>
      <c r="B36" s="1">
        <v>1</v>
      </c>
      <c r="C36" s="1" t="s">
        <v>172</v>
      </c>
      <c r="D36" s="1" t="s">
        <v>3</v>
      </c>
      <c r="E36" s="5">
        <f t="shared" si="1"/>
        <v>2</v>
      </c>
      <c r="F36" s="8">
        <v>0</v>
      </c>
      <c r="G36" s="8">
        <v>0</v>
      </c>
      <c r="H36" s="8">
        <v>0</v>
      </c>
      <c r="I36" s="8">
        <v>0</v>
      </c>
      <c r="J36" s="8">
        <v>1</v>
      </c>
      <c r="K36" s="8">
        <v>0</v>
      </c>
      <c r="L36" s="8">
        <v>1</v>
      </c>
      <c r="M36" s="8">
        <v>0</v>
      </c>
    </row>
    <row r="37" spans="1:13" x14ac:dyDescent="0.25">
      <c r="A37" s="2" t="s">
        <v>44</v>
      </c>
      <c r="B37" s="1">
        <v>2</v>
      </c>
      <c r="C37" s="1" t="s">
        <v>167</v>
      </c>
      <c r="D37" s="1" t="s">
        <v>3</v>
      </c>
      <c r="E37" s="5">
        <f t="shared" si="1"/>
        <v>4</v>
      </c>
      <c r="F37" s="8">
        <v>2</v>
      </c>
      <c r="G37" s="8">
        <v>2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</row>
    <row r="38" spans="1:13" x14ac:dyDescent="0.25">
      <c r="A38" s="2" t="s">
        <v>45</v>
      </c>
      <c r="B38" s="1">
        <v>3</v>
      </c>
      <c r="C38" s="1" t="s">
        <v>170</v>
      </c>
      <c r="D38" s="1" t="s">
        <v>5</v>
      </c>
      <c r="E38" s="5">
        <f t="shared" si="1"/>
        <v>33</v>
      </c>
      <c r="F38" s="8">
        <v>3</v>
      </c>
      <c r="G38" s="8">
        <v>0</v>
      </c>
      <c r="H38" s="8">
        <v>8</v>
      </c>
      <c r="I38" s="8">
        <v>10</v>
      </c>
      <c r="J38" s="8">
        <v>1</v>
      </c>
      <c r="K38" s="8">
        <v>9</v>
      </c>
      <c r="L38" s="8">
        <v>1</v>
      </c>
      <c r="M38" s="8">
        <v>1</v>
      </c>
    </row>
    <row r="39" spans="1:13" x14ac:dyDescent="0.25">
      <c r="A39" s="2" t="s">
        <v>46</v>
      </c>
      <c r="B39" s="1">
        <v>2</v>
      </c>
      <c r="C39" s="1" t="s">
        <v>169</v>
      </c>
      <c r="D39" s="1" t="s">
        <v>5</v>
      </c>
      <c r="E39" s="5">
        <f t="shared" si="1"/>
        <v>11</v>
      </c>
      <c r="F39" s="8">
        <v>0</v>
      </c>
      <c r="G39" s="8">
        <v>0</v>
      </c>
      <c r="H39" s="8">
        <v>0</v>
      </c>
      <c r="I39" s="8">
        <v>10</v>
      </c>
      <c r="J39" s="8">
        <v>0</v>
      </c>
      <c r="K39" s="8">
        <v>0</v>
      </c>
      <c r="L39" s="8">
        <v>1</v>
      </c>
      <c r="M39" s="8">
        <v>0</v>
      </c>
    </row>
    <row r="40" spans="1:13" x14ac:dyDescent="0.25">
      <c r="A40" s="2" t="s">
        <v>47</v>
      </c>
      <c r="B40" s="1">
        <v>5</v>
      </c>
      <c r="C40" s="1" t="s">
        <v>6</v>
      </c>
      <c r="D40" s="1" t="s">
        <v>5</v>
      </c>
      <c r="E40" s="5">
        <f t="shared" si="1"/>
        <v>17</v>
      </c>
      <c r="F40" s="8">
        <v>0</v>
      </c>
      <c r="G40" s="8">
        <v>0</v>
      </c>
      <c r="H40" s="8">
        <v>10</v>
      </c>
      <c r="I40" s="8">
        <v>5</v>
      </c>
      <c r="J40" s="8">
        <v>1</v>
      </c>
      <c r="K40" s="8">
        <v>0</v>
      </c>
      <c r="L40" s="8">
        <v>1</v>
      </c>
      <c r="M40" s="8">
        <v>0</v>
      </c>
    </row>
    <row r="41" spans="1:13" x14ac:dyDescent="0.25">
      <c r="A41" s="2" t="s">
        <v>48</v>
      </c>
      <c r="B41" s="1">
        <v>1</v>
      </c>
      <c r="C41" s="1" t="s">
        <v>166</v>
      </c>
      <c r="D41" s="1" t="s">
        <v>3</v>
      </c>
      <c r="E41" s="5">
        <f t="shared" si="1"/>
        <v>26</v>
      </c>
      <c r="F41" s="8">
        <v>0</v>
      </c>
      <c r="G41" s="8">
        <v>0</v>
      </c>
      <c r="H41" s="8">
        <v>2</v>
      </c>
      <c r="I41" s="8">
        <v>10</v>
      </c>
      <c r="J41" s="8">
        <v>5</v>
      </c>
      <c r="K41" s="8">
        <v>0</v>
      </c>
      <c r="L41" s="8">
        <v>0</v>
      </c>
      <c r="M41" s="8">
        <v>9</v>
      </c>
    </row>
    <row r="42" spans="1:13" x14ac:dyDescent="0.25">
      <c r="A42" s="2" t="s">
        <v>49</v>
      </c>
      <c r="B42" s="1">
        <v>1</v>
      </c>
      <c r="C42" s="1" t="s">
        <v>168</v>
      </c>
      <c r="D42" s="1" t="s">
        <v>3</v>
      </c>
      <c r="E42" s="5">
        <f t="shared" si="1"/>
        <v>30</v>
      </c>
      <c r="F42" s="8">
        <v>0</v>
      </c>
      <c r="G42" s="8">
        <v>0</v>
      </c>
      <c r="H42" s="8">
        <v>0</v>
      </c>
      <c r="I42" s="8">
        <v>10</v>
      </c>
      <c r="J42" s="8">
        <v>10</v>
      </c>
      <c r="K42" s="8">
        <v>0</v>
      </c>
      <c r="L42" s="8">
        <v>10</v>
      </c>
      <c r="M42" s="8">
        <v>0</v>
      </c>
    </row>
    <row r="43" spans="1:13" x14ac:dyDescent="0.25">
      <c r="A43" s="2" t="s">
        <v>50</v>
      </c>
      <c r="B43" s="1">
        <v>1</v>
      </c>
      <c r="C43" s="1" t="s">
        <v>171</v>
      </c>
      <c r="D43" s="1" t="s">
        <v>5</v>
      </c>
      <c r="E43" s="5">
        <f t="shared" si="1"/>
        <v>27</v>
      </c>
      <c r="F43" s="8">
        <v>0</v>
      </c>
      <c r="G43" s="8">
        <v>2</v>
      </c>
      <c r="H43" s="8">
        <v>0</v>
      </c>
      <c r="I43" s="8">
        <v>10</v>
      </c>
      <c r="J43" s="8">
        <v>9</v>
      </c>
      <c r="K43" s="8">
        <v>1</v>
      </c>
      <c r="L43" s="8">
        <v>3</v>
      </c>
      <c r="M43" s="8">
        <v>2</v>
      </c>
    </row>
    <row r="44" spans="1:13" x14ac:dyDescent="0.25">
      <c r="A44" s="2" t="s">
        <v>51</v>
      </c>
      <c r="B44" s="1">
        <v>3</v>
      </c>
      <c r="C44" s="1" t="s">
        <v>174</v>
      </c>
      <c r="D44" s="1" t="s">
        <v>5</v>
      </c>
      <c r="E44" s="5">
        <f t="shared" si="1"/>
        <v>38</v>
      </c>
      <c r="F44" s="8">
        <v>4</v>
      </c>
      <c r="G44" s="8">
        <v>0</v>
      </c>
      <c r="H44" s="8">
        <v>4</v>
      </c>
      <c r="I44" s="8">
        <v>10</v>
      </c>
      <c r="J44" s="8">
        <v>0</v>
      </c>
      <c r="K44" s="8">
        <v>10</v>
      </c>
      <c r="L44" s="8">
        <v>0</v>
      </c>
      <c r="M44" s="8">
        <v>10</v>
      </c>
    </row>
    <row r="45" spans="1:13" x14ac:dyDescent="0.25">
      <c r="A45" s="2" t="s">
        <v>52</v>
      </c>
      <c r="B45" s="1">
        <v>1</v>
      </c>
      <c r="C45" s="1" t="s">
        <v>6</v>
      </c>
      <c r="D45" s="1" t="s">
        <v>5</v>
      </c>
      <c r="E45" s="5">
        <f t="shared" si="1"/>
        <v>21</v>
      </c>
      <c r="F45" s="8">
        <v>0</v>
      </c>
      <c r="G45" s="8">
        <v>0</v>
      </c>
      <c r="H45" s="8">
        <v>0</v>
      </c>
      <c r="I45" s="8">
        <v>10</v>
      </c>
      <c r="J45" s="8">
        <v>2</v>
      </c>
      <c r="K45" s="8">
        <v>0</v>
      </c>
      <c r="L45" s="8">
        <v>9</v>
      </c>
      <c r="M45" s="8">
        <v>0</v>
      </c>
    </row>
    <row r="46" spans="1:13" x14ac:dyDescent="0.25">
      <c r="A46" s="2" t="s">
        <v>53</v>
      </c>
      <c r="B46" s="1">
        <v>1</v>
      </c>
      <c r="C46" s="1" t="s">
        <v>169</v>
      </c>
      <c r="D46" s="1" t="s">
        <v>5</v>
      </c>
      <c r="E46" s="5">
        <f t="shared" si="1"/>
        <v>10</v>
      </c>
      <c r="F46" s="8">
        <v>0</v>
      </c>
      <c r="G46" s="8">
        <v>0</v>
      </c>
      <c r="H46" s="8">
        <v>0</v>
      </c>
      <c r="I46" s="8">
        <v>10</v>
      </c>
      <c r="J46" s="8">
        <v>0</v>
      </c>
      <c r="K46" s="8">
        <v>0</v>
      </c>
      <c r="L46" s="8">
        <v>0</v>
      </c>
      <c r="M46" s="8">
        <v>0</v>
      </c>
    </row>
    <row r="47" spans="1:13" x14ac:dyDescent="0.25">
      <c r="A47" s="2" t="s">
        <v>54</v>
      </c>
      <c r="B47" s="1">
        <v>1</v>
      </c>
      <c r="C47" s="1" t="s">
        <v>7</v>
      </c>
      <c r="D47" s="1" t="s">
        <v>5</v>
      </c>
      <c r="E47" s="5">
        <f t="shared" si="1"/>
        <v>7</v>
      </c>
      <c r="F47" s="8">
        <v>0</v>
      </c>
      <c r="G47" s="8">
        <v>0</v>
      </c>
      <c r="H47" s="8">
        <v>0</v>
      </c>
      <c r="I47" s="8">
        <v>2</v>
      </c>
      <c r="J47" s="8">
        <v>2</v>
      </c>
      <c r="K47" s="8">
        <v>1</v>
      </c>
      <c r="L47" s="8">
        <v>2</v>
      </c>
      <c r="M47" s="8">
        <v>0</v>
      </c>
    </row>
    <row r="48" spans="1:13" x14ac:dyDescent="0.25">
      <c r="A48" s="2" t="s">
        <v>55</v>
      </c>
      <c r="B48" s="1">
        <v>3</v>
      </c>
      <c r="C48" s="1" t="s">
        <v>177</v>
      </c>
      <c r="D48" s="1" t="s">
        <v>3</v>
      </c>
      <c r="E48" s="5">
        <f t="shared" si="1"/>
        <v>10</v>
      </c>
      <c r="F48" s="8">
        <v>0</v>
      </c>
      <c r="G48" s="8">
        <v>0</v>
      </c>
      <c r="H48" s="8">
        <v>0</v>
      </c>
      <c r="I48" s="8">
        <v>10</v>
      </c>
      <c r="J48" s="8">
        <v>0</v>
      </c>
      <c r="K48" s="8">
        <v>0</v>
      </c>
      <c r="L48" s="8">
        <v>0</v>
      </c>
      <c r="M48" s="8">
        <v>0</v>
      </c>
    </row>
    <row r="49" spans="1:13" x14ac:dyDescent="0.25">
      <c r="A49" s="2" t="s">
        <v>56</v>
      </c>
      <c r="B49" s="1">
        <v>1</v>
      </c>
      <c r="C49" s="1" t="s">
        <v>175</v>
      </c>
      <c r="D49" s="1" t="s">
        <v>3</v>
      </c>
      <c r="E49" s="5">
        <f t="shared" si="1"/>
        <v>1</v>
      </c>
      <c r="F49" s="8">
        <v>0</v>
      </c>
      <c r="G49" s="8">
        <v>0</v>
      </c>
      <c r="H49" s="8">
        <v>0</v>
      </c>
      <c r="I49" s="8">
        <v>0</v>
      </c>
      <c r="J49" s="8">
        <v>1</v>
      </c>
      <c r="K49" s="8">
        <v>0</v>
      </c>
      <c r="L49" s="8">
        <v>0</v>
      </c>
      <c r="M49" s="8">
        <v>0</v>
      </c>
    </row>
    <row r="50" spans="1:13" x14ac:dyDescent="0.25">
      <c r="A50" s="2" t="s">
        <v>57</v>
      </c>
      <c r="B50" s="1">
        <v>2</v>
      </c>
      <c r="C50" s="1" t="s">
        <v>170</v>
      </c>
      <c r="D50" s="1" t="s">
        <v>5</v>
      </c>
      <c r="E50" s="5">
        <f t="shared" si="1"/>
        <v>25</v>
      </c>
      <c r="F50" s="8">
        <v>10</v>
      </c>
      <c r="G50" s="8">
        <v>1</v>
      </c>
      <c r="H50" s="8">
        <v>1</v>
      </c>
      <c r="I50" s="8">
        <v>10</v>
      </c>
      <c r="J50" s="8">
        <v>0</v>
      </c>
      <c r="K50" s="8">
        <v>0</v>
      </c>
      <c r="L50" s="8">
        <v>3</v>
      </c>
      <c r="M50" s="8">
        <v>0</v>
      </c>
    </row>
    <row r="51" spans="1:13" x14ac:dyDescent="0.25">
      <c r="A51" s="2" t="s">
        <v>58</v>
      </c>
      <c r="B51" s="1">
        <v>3</v>
      </c>
      <c r="C51" s="1" t="s">
        <v>177</v>
      </c>
      <c r="D51" s="1" t="s">
        <v>3</v>
      </c>
      <c r="E51" s="5">
        <f t="shared" si="1"/>
        <v>30</v>
      </c>
      <c r="F51" s="8">
        <v>0</v>
      </c>
      <c r="G51" s="8">
        <v>0</v>
      </c>
      <c r="H51" s="8">
        <v>2</v>
      </c>
      <c r="I51" s="8">
        <v>10</v>
      </c>
      <c r="J51" s="8">
        <v>1</v>
      </c>
      <c r="K51" s="8">
        <v>6</v>
      </c>
      <c r="L51" s="8">
        <v>5</v>
      </c>
      <c r="M51" s="8">
        <v>6</v>
      </c>
    </row>
    <row r="52" spans="1:13" x14ac:dyDescent="0.25">
      <c r="A52" s="2" t="s">
        <v>59</v>
      </c>
      <c r="B52" s="1">
        <v>1</v>
      </c>
      <c r="C52" s="1" t="s">
        <v>7</v>
      </c>
      <c r="D52" s="1" t="s">
        <v>5</v>
      </c>
      <c r="E52" s="5">
        <f t="shared" si="1"/>
        <v>1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1</v>
      </c>
      <c r="L52" s="8">
        <v>0</v>
      </c>
      <c r="M52" s="8">
        <v>0</v>
      </c>
    </row>
    <row r="53" spans="1:13" x14ac:dyDescent="0.25">
      <c r="A53" s="2" t="s">
        <v>60</v>
      </c>
      <c r="B53" s="1">
        <v>1</v>
      </c>
      <c r="C53" s="1" t="s">
        <v>7</v>
      </c>
      <c r="D53" s="1" t="s">
        <v>5</v>
      </c>
      <c r="E53" s="5">
        <f t="shared" si="1"/>
        <v>4</v>
      </c>
      <c r="F53" s="8">
        <v>3</v>
      </c>
      <c r="G53" s="8">
        <v>0</v>
      </c>
      <c r="H53" s="8">
        <v>0</v>
      </c>
      <c r="I53" s="8">
        <v>0</v>
      </c>
      <c r="J53" s="8">
        <v>0</v>
      </c>
      <c r="K53" s="8">
        <v>1</v>
      </c>
      <c r="L53" s="8">
        <v>0</v>
      </c>
      <c r="M53" s="8">
        <v>0</v>
      </c>
    </row>
    <row r="54" spans="1:13" x14ac:dyDescent="0.25">
      <c r="A54" s="2" t="s">
        <v>61</v>
      </c>
      <c r="B54" s="1">
        <v>1</v>
      </c>
      <c r="C54" s="1" t="s">
        <v>7</v>
      </c>
      <c r="D54" s="1" t="s">
        <v>5</v>
      </c>
      <c r="E54" s="5">
        <f t="shared" si="1"/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</row>
    <row r="55" spans="1:13" x14ac:dyDescent="0.25">
      <c r="A55" s="2" t="s">
        <v>62</v>
      </c>
      <c r="B55" s="1">
        <v>1</v>
      </c>
      <c r="C55" s="1" t="s">
        <v>166</v>
      </c>
      <c r="D55" s="1" t="s">
        <v>3</v>
      </c>
      <c r="E55" s="5">
        <f t="shared" si="1"/>
        <v>11</v>
      </c>
      <c r="F55" s="8">
        <v>0</v>
      </c>
      <c r="G55" s="8">
        <v>0</v>
      </c>
      <c r="H55" s="8">
        <v>0</v>
      </c>
      <c r="I55" s="8">
        <v>0</v>
      </c>
      <c r="J55" s="8">
        <v>10</v>
      </c>
      <c r="K55" s="8">
        <v>0</v>
      </c>
      <c r="L55" s="8">
        <v>1</v>
      </c>
      <c r="M55" s="8">
        <v>0</v>
      </c>
    </row>
    <row r="56" spans="1:13" x14ac:dyDescent="0.25">
      <c r="A56" s="2" t="s">
        <v>63</v>
      </c>
      <c r="B56" s="1">
        <v>1</v>
      </c>
      <c r="C56" s="1" t="s">
        <v>175</v>
      </c>
      <c r="D56" s="1" t="s">
        <v>3</v>
      </c>
      <c r="E56" s="5">
        <f t="shared" si="1"/>
        <v>1</v>
      </c>
      <c r="F56" s="8">
        <v>0</v>
      </c>
      <c r="G56" s="8">
        <v>0</v>
      </c>
      <c r="H56" s="8">
        <v>0</v>
      </c>
      <c r="I56" s="8">
        <v>0</v>
      </c>
      <c r="J56" s="8">
        <v>1</v>
      </c>
      <c r="K56" s="8">
        <v>0</v>
      </c>
      <c r="L56" s="8">
        <v>0</v>
      </c>
      <c r="M56" s="8">
        <v>0</v>
      </c>
    </row>
    <row r="57" spans="1:13" x14ac:dyDescent="0.25">
      <c r="A57" s="2" t="s">
        <v>64</v>
      </c>
      <c r="B57" s="1">
        <v>1</v>
      </c>
      <c r="C57" s="1" t="s">
        <v>166</v>
      </c>
      <c r="D57" s="1" t="s">
        <v>3</v>
      </c>
      <c r="E57" s="5">
        <f t="shared" si="1"/>
        <v>18</v>
      </c>
      <c r="F57" s="8">
        <v>0</v>
      </c>
      <c r="G57" s="8">
        <v>0</v>
      </c>
      <c r="H57" s="8">
        <v>2</v>
      </c>
      <c r="I57" s="8">
        <v>0</v>
      </c>
      <c r="J57" s="8">
        <v>10</v>
      </c>
      <c r="K57" s="8">
        <v>0</v>
      </c>
      <c r="L57" s="8">
        <v>0</v>
      </c>
      <c r="M57" s="8">
        <v>6</v>
      </c>
    </row>
    <row r="58" spans="1:13" x14ac:dyDescent="0.25">
      <c r="A58" s="2" t="s">
        <v>65</v>
      </c>
      <c r="B58" s="1">
        <v>1</v>
      </c>
      <c r="C58" s="1" t="s">
        <v>4</v>
      </c>
      <c r="D58" s="1" t="s">
        <v>3</v>
      </c>
      <c r="E58" s="5">
        <f t="shared" si="1"/>
        <v>9</v>
      </c>
      <c r="F58" s="8">
        <v>0</v>
      </c>
      <c r="G58" s="8">
        <v>0</v>
      </c>
      <c r="H58" s="8">
        <v>0</v>
      </c>
      <c r="I58" s="8">
        <v>9</v>
      </c>
      <c r="J58" s="8">
        <v>0</v>
      </c>
      <c r="K58" s="8">
        <v>0</v>
      </c>
      <c r="L58" s="8">
        <v>0</v>
      </c>
      <c r="M58" s="8">
        <v>0</v>
      </c>
    </row>
    <row r="59" spans="1:13" x14ac:dyDescent="0.25">
      <c r="A59" s="2" t="s">
        <v>66</v>
      </c>
      <c r="B59" s="1">
        <v>2</v>
      </c>
      <c r="C59" s="1" t="s">
        <v>6</v>
      </c>
      <c r="D59" s="1" t="s">
        <v>5</v>
      </c>
      <c r="E59" s="5">
        <f t="shared" si="1"/>
        <v>45</v>
      </c>
      <c r="F59" s="8">
        <v>5</v>
      </c>
      <c r="G59" s="8">
        <v>0</v>
      </c>
      <c r="H59" s="8">
        <v>10</v>
      </c>
      <c r="I59" s="8">
        <v>10</v>
      </c>
      <c r="J59" s="8">
        <v>1</v>
      </c>
      <c r="K59" s="8">
        <v>9</v>
      </c>
      <c r="L59" s="8">
        <v>0</v>
      </c>
      <c r="M59" s="8">
        <v>10</v>
      </c>
    </row>
    <row r="60" spans="1:13" x14ac:dyDescent="0.25">
      <c r="A60" s="2" t="s">
        <v>67</v>
      </c>
      <c r="B60" s="1">
        <v>1</v>
      </c>
      <c r="C60" s="1" t="s">
        <v>172</v>
      </c>
      <c r="D60" s="1" t="s">
        <v>3</v>
      </c>
      <c r="E60" s="5">
        <f t="shared" si="1"/>
        <v>15</v>
      </c>
      <c r="F60" s="8">
        <v>2</v>
      </c>
      <c r="G60" s="8">
        <v>0</v>
      </c>
      <c r="H60" s="8">
        <v>0</v>
      </c>
      <c r="I60" s="8">
        <v>10</v>
      </c>
      <c r="J60" s="8">
        <v>2</v>
      </c>
      <c r="K60" s="8">
        <v>0</v>
      </c>
      <c r="L60" s="8">
        <v>1</v>
      </c>
      <c r="M60" s="8">
        <v>0</v>
      </c>
    </row>
    <row r="61" spans="1:13" x14ac:dyDescent="0.25">
      <c r="A61" s="2" t="s">
        <v>68</v>
      </c>
      <c r="B61" s="1">
        <v>2</v>
      </c>
      <c r="C61" s="1" t="s">
        <v>171</v>
      </c>
      <c r="D61" s="1" t="s">
        <v>5</v>
      </c>
      <c r="E61" s="5">
        <f t="shared" si="1"/>
        <v>8</v>
      </c>
      <c r="F61" s="8">
        <v>0</v>
      </c>
      <c r="G61" s="8">
        <v>0</v>
      </c>
      <c r="H61" s="8">
        <v>7</v>
      </c>
      <c r="I61" s="8">
        <v>0</v>
      </c>
      <c r="J61" s="8">
        <v>0</v>
      </c>
      <c r="K61" s="8">
        <v>0</v>
      </c>
      <c r="L61" s="8">
        <v>1</v>
      </c>
      <c r="M61" s="8">
        <v>0</v>
      </c>
    </row>
    <row r="62" spans="1:13" x14ac:dyDescent="0.25">
      <c r="A62" s="2" t="s">
        <v>69</v>
      </c>
      <c r="B62" s="1">
        <v>2</v>
      </c>
      <c r="C62" s="1" t="s">
        <v>171</v>
      </c>
      <c r="D62" s="1" t="s">
        <v>5</v>
      </c>
      <c r="E62" s="5">
        <f t="shared" si="1"/>
        <v>30</v>
      </c>
      <c r="F62" s="8">
        <v>0</v>
      </c>
      <c r="G62" s="8">
        <v>1</v>
      </c>
      <c r="H62" s="8">
        <v>7</v>
      </c>
      <c r="I62" s="8">
        <v>10</v>
      </c>
      <c r="J62" s="8">
        <v>1</v>
      </c>
      <c r="K62" s="8">
        <v>8</v>
      </c>
      <c r="L62" s="8">
        <v>3</v>
      </c>
      <c r="M62" s="8">
        <v>0</v>
      </c>
    </row>
    <row r="63" spans="1:13" x14ac:dyDescent="0.25">
      <c r="A63" s="2" t="s">
        <v>70</v>
      </c>
      <c r="B63" s="1">
        <v>1</v>
      </c>
      <c r="C63" s="1" t="s">
        <v>167</v>
      </c>
      <c r="D63" s="1" t="s">
        <v>3</v>
      </c>
      <c r="E63" s="5">
        <f t="shared" si="1"/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</row>
    <row r="64" spans="1:13" x14ac:dyDescent="0.25">
      <c r="A64" s="2" t="s">
        <v>71</v>
      </c>
      <c r="B64" s="1">
        <v>3</v>
      </c>
      <c r="C64" s="1" t="s">
        <v>171</v>
      </c>
      <c r="D64" s="1" t="s">
        <v>5</v>
      </c>
      <c r="E64" s="5">
        <f t="shared" si="1"/>
        <v>22</v>
      </c>
      <c r="F64" s="8">
        <v>0</v>
      </c>
      <c r="G64" s="8">
        <v>0</v>
      </c>
      <c r="H64" s="8">
        <v>10</v>
      </c>
      <c r="I64" s="8">
        <v>10</v>
      </c>
      <c r="J64" s="8">
        <v>1</v>
      </c>
      <c r="K64" s="8">
        <v>1</v>
      </c>
      <c r="L64" s="8">
        <v>0</v>
      </c>
      <c r="M64" s="8">
        <v>0</v>
      </c>
    </row>
    <row r="65" spans="1:13" x14ac:dyDescent="0.25">
      <c r="A65" s="2" t="s">
        <v>72</v>
      </c>
      <c r="B65" s="1">
        <v>1</v>
      </c>
      <c r="C65" s="1" t="s">
        <v>168</v>
      </c>
      <c r="D65" s="1" t="s">
        <v>3</v>
      </c>
      <c r="E65" s="5">
        <f t="shared" si="1"/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</row>
    <row r="66" spans="1:13" x14ac:dyDescent="0.25">
      <c r="A66" s="2" t="s">
        <v>73</v>
      </c>
      <c r="B66" s="1">
        <v>4</v>
      </c>
      <c r="C66" s="1" t="s">
        <v>172</v>
      </c>
      <c r="D66" s="1" t="s">
        <v>3</v>
      </c>
      <c r="E66" s="5">
        <f t="shared" ref="E66:E97" si="2">SUM(F66:M66)</f>
        <v>44</v>
      </c>
      <c r="F66" s="8">
        <v>2</v>
      </c>
      <c r="G66" s="8">
        <v>2</v>
      </c>
      <c r="H66" s="7">
        <v>10</v>
      </c>
      <c r="I66" s="8">
        <v>10</v>
      </c>
      <c r="J66" s="8">
        <v>0</v>
      </c>
      <c r="K66" s="7">
        <v>10</v>
      </c>
      <c r="L66" s="8">
        <v>0</v>
      </c>
      <c r="M66" s="8">
        <v>10</v>
      </c>
    </row>
    <row r="67" spans="1:13" ht="15" customHeight="1" x14ac:dyDescent="0.25">
      <c r="A67" s="2" t="s">
        <v>74</v>
      </c>
      <c r="B67" s="1">
        <v>1</v>
      </c>
      <c r="C67" s="1" t="s">
        <v>172</v>
      </c>
      <c r="D67" s="1" t="s">
        <v>3</v>
      </c>
      <c r="E67" s="5">
        <f t="shared" si="2"/>
        <v>12</v>
      </c>
      <c r="F67" s="8">
        <v>0</v>
      </c>
      <c r="G67" s="8">
        <v>0</v>
      </c>
      <c r="H67" s="8">
        <v>0</v>
      </c>
      <c r="I67" s="8">
        <v>9</v>
      </c>
      <c r="J67" s="8">
        <v>3</v>
      </c>
      <c r="K67" s="8">
        <v>0</v>
      </c>
      <c r="L67" s="8">
        <v>0</v>
      </c>
      <c r="M67" s="8">
        <v>0</v>
      </c>
    </row>
    <row r="68" spans="1:13" ht="15.75" customHeight="1" x14ac:dyDescent="0.25">
      <c r="A68" s="2" t="s">
        <v>75</v>
      </c>
      <c r="B68" s="1">
        <v>2</v>
      </c>
      <c r="C68" s="1" t="s">
        <v>175</v>
      </c>
      <c r="D68" s="1" t="s">
        <v>3</v>
      </c>
      <c r="E68" s="5">
        <f t="shared" si="2"/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</row>
    <row r="69" spans="1:13" ht="15" customHeight="1" x14ac:dyDescent="0.25">
      <c r="A69" s="2" t="s">
        <v>76</v>
      </c>
      <c r="B69" s="1">
        <v>3</v>
      </c>
      <c r="C69" s="1" t="s">
        <v>170</v>
      </c>
      <c r="D69" s="1" t="s">
        <v>5</v>
      </c>
      <c r="E69" s="5">
        <f t="shared" si="2"/>
        <v>23</v>
      </c>
      <c r="F69" s="8">
        <v>1</v>
      </c>
      <c r="G69" s="8">
        <v>0</v>
      </c>
      <c r="H69" s="8">
        <v>10</v>
      </c>
      <c r="I69" s="8">
        <v>0</v>
      </c>
      <c r="J69" s="8">
        <v>1</v>
      </c>
      <c r="K69" s="8">
        <v>2</v>
      </c>
      <c r="L69" s="8">
        <v>0</v>
      </c>
      <c r="M69" s="8">
        <v>9</v>
      </c>
    </row>
    <row r="70" spans="1:13" ht="15.75" customHeight="1" x14ac:dyDescent="0.25">
      <c r="A70" s="2" t="s">
        <v>77</v>
      </c>
      <c r="B70" s="1">
        <v>4</v>
      </c>
      <c r="C70" s="1" t="s">
        <v>169</v>
      </c>
      <c r="D70" s="1" t="s">
        <v>5</v>
      </c>
      <c r="E70" s="5">
        <f t="shared" si="2"/>
        <v>21</v>
      </c>
      <c r="F70" s="8">
        <v>0</v>
      </c>
      <c r="G70" s="8">
        <v>0</v>
      </c>
      <c r="H70" s="8">
        <v>10</v>
      </c>
      <c r="I70" s="8">
        <v>9</v>
      </c>
      <c r="J70" s="8">
        <v>1</v>
      </c>
      <c r="K70" s="8">
        <v>0</v>
      </c>
      <c r="L70" s="8">
        <v>1</v>
      </c>
      <c r="M70" s="8">
        <v>0</v>
      </c>
    </row>
    <row r="71" spans="1:13" ht="15" customHeight="1" x14ac:dyDescent="0.25">
      <c r="A71" s="2" t="s">
        <v>78</v>
      </c>
      <c r="B71" s="1">
        <v>3</v>
      </c>
      <c r="C71" s="1" t="s">
        <v>177</v>
      </c>
      <c r="D71" s="1" t="s">
        <v>3</v>
      </c>
      <c r="E71" s="5">
        <f t="shared" si="2"/>
        <v>27</v>
      </c>
      <c r="F71" s="8">
        <v>0</v>
      </c>
      <c r="G71" s="8">
        <v>0</v>
      </c>
      <c r="H71" s="8">
        <v>8</v>
      </c>
      <c r="I71" s="8">
        <v>0</v>
      </c>
      <c r="J71" s="8">
        <v>0</v>
      </c>
      <c r="K71" s="8">
        <v>8</v>
      </c>
      <c r="L71" s="8">
        <v>5</v>
      </c>
      <c r="M71" s="8">
        <v>6</v>
      </c>
    </row>
    <row r="72" spans="1:13" ht="15.75" customHeight="1" x14ac:dyDescent="0.25">
      <c r="A72" s="2" t="s">
        <v>79</v>
      </c>
      <c r="B72" s="1">
        <v>3</v>
      </c>
      <c r="C72" s="1" t="s">
        <v>4</v>
      </c>
      <c r="D72" s="1" t="s">
        <v>3</v>
      </c>
      <c r="E72" s="5">
        <f t="shared" si="2"/>
        <v>1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1</v>
      </c>
      <c r="L72" s="8">
        <v>0</v>
      </c>
      <c r="M72" s="8">
        <v>0</v>
      </c>
    </row>
    <row r="73" spans="1:13" ht="15" customHeight="1" x14ac:dyDescent="0.25">
      <c r="A73" s="2" t="s">
        <v>80</v>
      </c>
      <c r="B73" s="1">
        <v>1</v>
      </c>
      <c r="C73" s="1" t="s">
        <v>176</v>
      </c>
      <c r="D73" s="1" t="s">
        <v>5</v>
      </c>
      <c r="E73" s="5">
        <f t="shared" si="2"/>
        <v>2</v>
      </c>
      <c r="F73" s="8">
        <v>0</v>
      </c>
      <c r="G73" s="8">
        <v>0</v>
      </c>
      <c r="H73" s="8">
        <v>0</v>
      </c>
      <c r="I73" s="8">
        <v>2</v>
      </c>
      <c r="J73" s="8">
        <v>0</v>
      </c>
      <c r="K73" s="8">
        <v>0</v>
      </c>
      <c r="L73" s="8">
        <v>0</v>
      </c>
      <c r="M73" s="8">
        <v>0</v>
      </c>
    </row>
    <row r="74" spans="1:13" ht="15.75" customHeight="1" x14ac:dyDescent="0.25">
      <c r="A74" s="2" t="s">
        <v>81</v>
      </c>
      <c r="B74" s="1">
        <v>2</v>
      </c>
      <c r="C74" s="1" t="s">
        <v>168</v>
      </c>
      <c r="D74" s="1" t="s">
        <v>3</v>
      </c>
      <c r="E74" s="5">
        <f t="shared" si="2"/>
        <v>10</v>
      </c>
      <c r="F74" s="8">
        <v>0</v>
      </c>
      <c r="G74" s="8">
        <v>0</v>
      </c>
      <c r="H74" s="8">
        <v>0</v>
      </c>
      <c r="I74" s="8">
        <v>10</v>
      </c>
      <c r="J74" s="8">
        <v>0</v>
      </c>
      <c r="K74" s="8">
        <v>0</v>
      </c>
      <c r="L74" s="8">
        <v>0</v>
      </c>
      <c r="M74" s="8">
        <v>0</v>
      </c>
    </row>
    <row r="75" spans="1:13" ht="15" customHeight="1" x14ac:dyDescent="0.25">
      <c r="A75" s="2" t="s">
        <v>82</v>
      </c>
      <c r="B75" s="1">
        <v>2</v>
      </c>
      <c r="C75" s="1" t="s">
        <v>166</v>
      </c>
      <c r="D75" s="1" t="s">
        <v>3</v>
      </c>
      <c r="E75" s="5">
        <f t="shared" si="2"/>
        <v>45</v>
      </c>
      <c r="F75" s="8">
        <v>2</v>
      </c>
      <c r="G75" s="8">
        <v>0</v>
      </c>
      <c r="H75" s="8">
        <v>9</v>
      </c>
      <c r="I75" s="8">
        <v>10</v>
      </c>
      <c r="J75" s="8">
        <v>1</v>
      </c>
      <c r="K75" s="8">
        <v>8</v>
      </c>
      <c r="L75" s="8">
        <v>5</v>
      </c>
      <c r="M75" s="8">
        <v>10</v>
      </c>
    </row>
    <row r="76" spans="1:13" ht="15.75" customHeight="1" x14ac:dyDescent="0.25">
      <c r="A76" s="2" t="s">
        <v>83</v>
      </c>
      <c r="B76" s="1">
        <v>3</v>
      </c>
      <c r="C76" s="1" t="s">
        <v>175</v>
      </c>
      <c r="D76" s="1" t="s">
        <v>3</v>
      </c>
      <c r="E76" s="5">
        <f t="shared" si="2"/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</row>
    <row r="77" spans="1:13" ht="15" customHeight="1" x14ac:dyDescent="0.25">
      <c r="A77" s="2" t="s">
        <v>84</v>
      </c>
      <c r="B77" s="1">
        <v>2</v>
      </c>
      <c r="C77" s="1" t="s">
        <v>173</v>
      </c>
      <c r="D77" s="1" t="s">
        <v>3</v>
      </c>
      <c r="E77" s="5">
        <f t="shared" si="2"/>
        <v>34</v>
      </c>
      <c r="F77" s="8">
        <v>2</v>
      </c>
      <c r="G77" s="8">
        <v>0</v>
      </c>
      <c r="H77" s="8">
        <v>2</v>
      </c>
      <c r="I77" s="8">
        <v>10</v>
      </c>
      <c r="J77" s="8">
        <v>0</v>
      </c>
      <c r="K77" s="8">
        <v>0</v>
      </c>
      <c r="L77" s="8">
        <v>10</v>
      </c>
      <c r="M77" s="8">
        <v>10</v>
      </c>
    </row>
    <row r="78" spans="1:13" ht="15.75" customHeight="1" x14ac:dyDescent="0.25">
      <c r="A78" s="2" t="s">
        <v>85</v>
      </c>
      <c r="B78" s="1">
        <v>1</v>
      </c>
      <c r="C78" s="1" t="s">
        <v>4</v>
      </c>
      <c r="D78" s="1" t="s">
        <v>3</v>
      </c>
      <c r="E78" s="5">
        <f t="shared" si="2"/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</row>
    <row r="79" spans="1:13" ht="15" customHeight="1" x14ac:dyDescent="0.25">
      <c r="A79" s="2" t="s">
        <v>86</v>
      </c>
      <c r="B79" s="1">
        <v>2</v>
      </c>
      <c r="C79" s="1" t="s">
        <v>167</v>
      </c>
      <c r="D79" s="1" t="s">
        <v>3</v>
      </c>
      <c r="E79" s="5">
        <f t="shared" si="2"/>
        <v>13</v>
      </c>
      <c r="F79" s="8">
        <v>2</v>
      </c>
      <c r="G79" s="8">
        <v>2</v>
      </c>
      <c r="H79" s="8">
        <v>0</v>
      </c>
      <c r="I79" s="8">
        <v>9</v>
      </c>
      <c r="J79" s="8">
        <v>0</v>
      </c>
      <c r="K79" s="8">
        <v>0</v>
      </c>
      <c r="L79" s="8">
        <v>0</v>
      </c>
      <c r="M79" s="8">
        <v>0</v>
      </c>
    </row>
    <row r="80" spans="1:13" ht="15.75" customHeight="1" x14ac:dyDescent="0.25">
      <c r="A80" s="2" t="s">
        <v>87</v>
      </c>
      <c r="B80" s="1">
        <v>2</v>
      </c>
      <c r="C80" s="1" t="s">
        <v>6</v>
      </c>
      <c r="D80" s="1" t="s">
        <v>5</v>
      </c>
      <c r="E80" s="5">
        <f t="shared" si="2"/>
        <v>12</v>
      </c>
      <c r="F80" s="8">
        <v>0</v>
      </c>
      <c r="G80" s="8">
        <v>0</v>
      </c>
      <c r="H80" s="8">
        <v>0</v>
      </c>
      <c r="I80" s="8">
        <v>10</v>
      </c>
      <c r="J80" s="8">
        <v>1</v>
      </c>
      <c r="K80" s="8">
        <v>1</v>
      </c>
      <c r="L80" s="8">
        <v>0</v>
      </c>
      <c r="M80" s="8">
        <v>0</v>
      </c>
    </row>
    <row r="81" spans="1:13" x14ac:dyDescent="0.25">
      <c r="A81" s="2" t="s">
        <v>88</v>
      </c>
      <c r="B81" s="1">
        <v>1</v>
      </c>
      <c r="C81" s="1" t="s">
        <v>168</v>
      </c>
      <c r="D81" s="1" t="s">
        <v>3</v>
      </c>
      <c r="E81" s="5">
        <f t="shared" si="2"/>
        <v>2</v>
      </c>
      <c r="F81" s="8">
        <v>0</v>
      </c>
      <c r="G81" s="8">
        <v>0</v>
      </c>
      <c r="H81" s="8">
        <v>2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</row>
    <row r="82" spans="1:13" x14ac:dyDescent="0.25">
      <c r="A82" s="2" t="s">
        <v>89</v>
      </c>
      <c r="B82" s="1">
        <v>4</v>
      </c>
      <c r="C82" s="1" t="s">
        <v>176</v>
      </c>
      <c r="D82" s="1" t="s">
        <v>5</v>
      </c>
      <c r="E82" s="5">
        <f t="shared" si="2"/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</row>
    <row r="83" spans="1:13" x14ac:dyDescent="0.25">
      <c r="A83" s="2" t="s">
        <v>90</v>
      </c>
      <c r="B83" s="1">
        <v>2</v>
      </c>
      <c r="C83" s="1" t="s">
        <v>167</v>
      </c>
      <c r="D83" s="1" t="s">
        <v>3</v>
      </c>
      <c r="E83" s="5">
        <f t="shared" si="2"/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</row>
    <row r="84" spans="1:13" x14ac:dyDescent="0.25">
      <c r="A84" s="2" t="s">
        <v>91</v>
      </c>
      <c r="B84" s="1">
        <v>2</v>
      </c>
      <c r="C84" s="1" t="s">
        <v>176</v>
      </c>
      <c r="D84" s="1" t="s">
        <v>5</v>
      </c>
      <c r="E84" s="5">
        <f t="shared" si="2"/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</row>
    <row r="85" spans="1:13" x14ac:dyDescent="0.25">
      <c r="A85" s="2" t="s">
        <v>92</v>
      </c>
      <c r="B85" s="1">
        <v>1</v>
      </c>
      <c r="C85" s="1" t="s">
        <v>169</v>
      </c>
      <c r="D85" s="1" t="s">
        <v>5</v>
      </c>
      <c r="E85" s="5">
        <f t="shared" si="2"/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</row>
    <row r="86" spans="1:13" x14ac:dyDescent="0.25">
      <c r="A86" s="2" t="s">
        <v>93</v>
      </c>
      <c r="B86" s="1">
        <v>3</v>
      </c>
      <c r="C86" s="1" t="s">
        <v>173</v>
      </c>
      <c r="D86" s="1" t="s">
        <v>3</v>
      </c>
      <c r="E86" s="5">
        <f t="shared" si="2"/>
        <v>39</v>
      </c>
      <c r="F86" s="8">
        <v>2</v>
      </c>
      <c r="G86" s="8">
        <v>0</v>
      </c>
      <c r="H86" s="8">
        <v>0</v>
      </c>
      <c r="I86" s="8">
        <v>10</v>
      </c>
      <c r="J86" s="8">
        <v>0</v>
      </c>
      <c r="K86" s="8">
        <v>9</v>
      </c>
      <c r="L86" s="8">
        <v>8</v>
      </c>
      <c r="M86" s="8">
        <v>10</v>
      </c>
    </row>
    <row r="87" spans="1:13" x14ac:dyDescent="0.25">
      <c r="A87" s="2" t="s">
        <v>94</v>
      </c>
      <c r="B87" s="1">
        <v>2</v>
      </c>
      <c r="C87" s="1" t="s">
        <v>168</v>
      </c>
      <c r="D87" s="1" t="s">
        <v>3</v>
      </c>
      <c r="E87" s="5">
        <f t="shared" si="2"/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</row>
    <row r="88" spans="1:13" x14ac:dyDescent="0.25">
      <c r="A88" s="2" t="s">
        <v>95</v>
      </c>
      <c r="B88" s="1">
        <v>2</v>
      </c>
      <c r="C88" s="1" t="s">
        <v>172</v>
      </c>
      <c r="D88" s="1" t="s">
        <v>3</v>
      </c>
      <c r="E88" s="5">
        <f t="shared" si="2"/>
        <v>20</v>
      </c>
      <c r="F88" s="8">
        <v>0</v>
      </c>
      <c r="G88" s="8">
        <v>0</v>
      </c>
      <c r="H88" s="8">
        <v>2</v>
      </c>
      <c r="I88" s="8">
        <v>10</v>
      </c>
      <c r="J88" s="8">
        <v>0</v>
      </c>
      <c r="K88" s="8">
        <v>8</v>
      </c>
      <c r="L88" s="8">
        <v>0</v>
      </c>
      <c r="M88" s="8">
        <v>0</v>
      </c>
    </row>
    <row r="89" spans="1:13" x14ac:dyDescent="0.25">
      <c r="A89" s="2" t="s">
        <v>96</v>
      </c>
      <c r="B89" s="1">
        <v>1</v>
      </c>
      <c r="C89" s="1" t="s">
        <v>167</v>
      </c>
      <c r="D89" s="1" t="s">
        <v>3</v>
      </c>
      <c r="E89" s="5">
        <f t="shared" si="2"/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</row>
    <row r="90" spans="1:13" x14ac:dyDescent="0.25">
      <c r="A90" s="2" t="s">
        <v>97</v>
      </c>
      <c r="B90" s="1">
        <v>5</v>
      </c>
      <c r="C90" s="1" t="s">
        <v>177</v>
      </c>
      <c r="D90" s="1" t="s">
        <v>3</v>
      </c>
      <c r="E90" s="5">
        <f t="shared" si="2"/>
        <v>25</v>
      </c>
      <c r="F90" s="8">
        <v>2</v>
      </c>
      <c r="G90" s="8">
        <v>0</v>
      </c>
      <c r="H90" s="8">
        <v>8</v>
      </c>
      <c r="I90" s="8">
        <v>0</v>
      </c>
      <c r="J90" s="8">
        <v>0</v>
      </c>
      <c r="K90" s="8">
        <v>4</v>
      </c>
      <c r="L90" s="8">
        <v>5</v>
      </c>
      <c r="M90" s="8">
        <v>6</v>
      </c>
    </row>
    <row r="91" spans="1:13" x14ac:dyDescent="0.25">
      <c r="A91" s="2" t="s">
        <v>98</v>
      </c>
      <c r="B91" s="1">
        <v>5</v>
      </c>
      <c r="C91" s="1" t="s">
        <v>177</v>
      </c>
      <c r="D91" s="1" t="s">
        <v>3</v>
      </c>
      <c r="E91" s="5">
        <f t="shared" si="2"/>
        <v>57</v>
      </c>
      <c r="F91" s="8">
        <v>10</v>
      </c>
      <c r="G91" s="8">
        <v>0</v>
      </c>
      <c r="H91" s="8">
        <v>8</v>
      </c>
      <c r="I91" s="8">
        <v>10</v>
      </c>
      <c r="J91" s="8">
        <v>1</v>
      </c>
      <c r="K91" s="8">
        <v>8</v>
      </c>
      <c r="L91" s="8">
        <v>10</v>
      </c>
      <c r="M91" s="8">
        <v>10</v>
      </c>
    </row>
    <row r="92" spans="1:13" x14ac:dyDescent="0.25">
      <c r="A92" s="2" t="s">
        <v>99</v>
      </c>
      <c r="B92" s="1">
        <v>2</v>
      </c>
      <c r="C92" s="1" t="s">
        <v>167</v>
      </c>
      <c r="D92" s="1" t="s">
        <v>3</v>
      </c>
      <c r="E92" s="5">
        <f t="shared" si="2"/>
        <v>9</v>
      </c>
      <c r="F92" s="8">
        <v>0</v>
      </c>
      <c r="G92" s="8">
        <v>0</v>
      </c>
      <c r="H92" s="8">
        <v>0</v>
      </c>
      <c r="I92" s="8">
        <v>9</v>
      </c>
      <c r="J92" s="8">
        <v>0</v>
      </c>
      <c r="K92" s="8">
        <v>0</v>
      </c>
      <c r="L92" s="8">
        <v>0</v>
      </c>
      <c r="M92" s="8">
        <v>0</v>
      </c>
    </row>
    <row r="93" spans="1:13" x14ac:dyDescent="0.25">
      <c r="A93" s="2" t="s">
        <v>100</v>
      </c>
      <c r="B93" s="1">
        <v>1</v>
      </c>
      <c r="C93" s="1" t="s">
        <v>4</v>
      </c>
      <c r="D93" s="1" t="s">
        <v>3</v>
      </c>
      <c r="E93" s="5">
        <f t="shared" si="2"/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</row>
    <row r="94" spans="1:13" x14ac:dyDescent="0.25">
      <c r="A94" s="2" t="s">
        <v>101</v>
      </c>
      <c r="B94" s="1">
        <v>2</v>
      </c>
      <c r="C94" s="1" t="s">
        <v>172</v>
      </c>
      <c r="D94" s="1" t="s">
        <v>3</v>
      </c>
      <c r="E94" s="5">
        <f t="shared" si="2"/>
        <v>24</v>
      </c>
      <c r="F94" s="8">
        <v>0</v>
      </c>
      <c r="G94" s="8">
        <v>0</v>
      </c>
      <c r="H94" s="8">
        <v>8</v>
      </c>
      <c r="I94" s="8">
        <v>10</v>
      </c>
      <c r="J94" s="8">
        <v>0</v>
      </c>
      <c r="K94" s="8">
        <v>6</v>
      </c>
      <c r="L94" s="8">
        <v>0</v>
      </c>
      <c r="M94" s="8">
        <v>0</v>
      </c>
    </row>
    <row r="95" spans="1:13" x14ac:dyDescent="0.25">
      <c r="A95" s="2" t="s">
        <v>102</v>
      </c>
      <c r="B95" s="1">
        <v>3</v>
      </c>
      <c r="C95" s="1" t="s">
        <v>170</v>
      </c>
      <c r="D95" s="1" t="s">
        <v>5</v>
      </c>
      <c r="E95" s="5">
        <f t="shared" si="2"/>
        <v>30</v>
      </c>
      <c r="F95" s="8">
        <v>0</v>
      </c>
      <c r="G95" s="8">
        <v>0</v>
      </c>
      <c r="H95" s="8">
        <v>10</v>
      </c>
      <c r="I95" s="8">
        <v>10</v>
      </c>
      <c r="J95" s="8">
        <v>0</v>
      </c>
      <c r="K95" s="8">
        <v>0</v>
      </c>
      <c r="L95" s="8">
        <v>0</v>
      </c>
      <c r="M95" s="8">
        <v>10</v>
      </c>
    </row>
    <row r="96" spans="1:13" x14ac:dyDescent="0.25">
      <c r="A96" s="2" t="s">
        <v>103</v>
      </c>
      <c r="B96" s="1">
        <v>5</v>
      </c>
      <c r="C96" s="1" t="s">
        <v>172</v>
      </c>
      <c r="D96" s="1" t="s">
        <v>3</v>
      </c>
      <c r="E96" s="5">
        <f t="shared" si="2"/>
        <v>53</v>
      </c>
      <c r="F96" s="8">
        <v>10</v>
      </c>
      <c r="G96" s="8">
        <v>0</v>
      </c>
      <c r="H96" s="7">
        <v>10</v>
      </c>
      <c r="I96" s="8">
        <v>8</v>
      </c>
      <c r="J96" s="8">
        <v>0</v>
      </c>
      <c r="K96" s="7">
        <v>10</v>
      </c>
      <c r="L96" s="8">
        <v>5</v>
      </c>
      <c r="M96" s="8">
        <v>10</v>
      </c>
    </row>
    <row r="97" spans="1:13" x14ac:dyDescent="0.25">
      <c r="A97" s="2" t="s">
        <v>104</v>
      </c>
      <c r="B97" s="1">
        <v>1</v>
      </c>
      <c r="C97" s="1" t="s">
        <v>172</v>
      </c>
      <c r="D97" s="1" t="s">
        <v>3</v>
      </c>
      <c r="E97" s="5">
        <f t="shared" si="2"/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</row>
    <row r="98" spans="1:13" x14ac:dyDescent="0.25">
      <c r="A98" s="2" t="s">
        <v>105</v>
      </c>
      <c r="B98" s="1">
        <v>1</v>
      </c>
      <c r="C98" s="1" t="s">
        <v>168</v>
      </c>
      <c r="D98" s="1" t="s">
        <v>3</v>
      </c>
      <c r="E98" s="5">
        <f t="shared" ref="E98:E129" si="3">SUM(F98:M98)</f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</row>
    <row r="99" spans="1:13" x14ac:dyDescent="0.25">
      <c r="A99" s="2" t="s">
        <v>106</v>
      </c>
      <c r="B99" s="1">
        <v>1</v>
      </c>
      <c r="C99" s="1" t="s">
        <v>167</v>
      </c>
      <c r="D99" s="1" t="s">
        <v>3</v>
      </c>
      <c r="E99" s="5">
        <f t="shared" si="3"/>
        <v>2</v>
      </c>
      <c r="F99" s="8">
        <v>0</v>
      </c>
      <c r="G99" s="8">
        <v>0</v>
      </c>
      <c r="H99" s="8">
        <v>2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</row>
    <row r="100" spans="1:13" x14ac:dyDescent="0.25">
      <c r="A100" s="2" t="s">
        <v>107</v>
      </c>
      <c r="B100" s="1">
        <v>1</v>
      </c>
      <c r="C100" s="1" t="s">
        <v>171</v>
      </c>
      <c r="D100" s="1" t="s">
        <v>5</v>
      </c>
      <c r="E100" s="5">
        <f t="shared" si="3"/>
        <v>10</v>
      </c>
      <c r="F100" s="8">
        <v>0</v>
      </c>
      <c r="G100" s="8">
        <v>0</v>
      </c>
      <c r="H100" s="8">
        <v>0</v>
      </c>
      <c r="I100" s="8">
        <v>10</v>
      </c>
      <c r="J100" s="8">
        <v>0</v>
      </c>
      <c r="K100" s="8">
        <v>0</v>
      </c>
      <c r="L100" s="8">
        <v>0</v>
      </c>
      <c r="M100" s="8">
        <v>0</v>
      </c>
    </row>
    <row r="101" spans="1:13" x14ac:dyDescent="0.25">
      <c r="A101" s="2" t="s">
        <v>108</v>
      </c>
      <c r="B101" s="1">
        <v>3</v>
      </c>
      <c r="C101" s="1" t="s">
        <v>171</v>
      </c>
      <c r="D101" s="1" t="s">
        <v>5</v>
      </c>
      <c r="E101" s="5">
        <f t="shared" si="3"/>
        <v>57</v>
      </c>
      <c r="F101" s="8">
        <v>5</v>
      </c>
      <c r="G101" s="8">
        <v>1</v>
      </c>
      <c r="H101" s="8">
        <v>9</v>
      </c>
      <c r="I101" s="8">
        <v>10</v>
      </c>
      <c r="J101" s="8">
        <v>2</v>
      </c>
      <c r="K101" s="8">
        <v>10</v>
      </c>
      <c r="L101" s="8">
        <v>10</v>
      </c>
      <c r="M101" s="8">
        <v>10</v>
      </c>
    </row>
    <row r="102" spans="1:13" x14ac:dyDescent="0.25">
      <c r="A102" s="2" t="s">
        <v>109</v>
      </c>
      <c r="B102" s="1">
        <v>3</v>
      </c>
      <c r="C102" s="1" t="s">
        <v>169</v>
      </c>
      <c r="D102" s="1" t="s">
        <v>5</v>
      </c>
      <c r="E102" s="5">
        <f t="shared" si="3"/>
        <v>21</v>
      </c>
      <c r="F102" s="8">
        <v>0</v>
      </c>
      <c r="G102" s="8">
        <v>0</v>
      </c>
      <c r="H102" s="8">
        <v>10</v>
      </c>
      <c r="I102" s="8">
        <v>10</v>
      </c>
      <c r="J102" s="8">
        <v>1</v>
      </c>
      <c r="K102" s="8">
        <v>0</v>
      </c>
      <c r="L102" s="8">
        <v>0</v>
      </c>
      <c r="M102" s="8">
        <v>0</v>
      </c>
    </row>
    <row r="103" spans="1:13" x14ac:dyDescent="0.25">
      <c r="A103" s="2" t="s">
        <v>110</v>
      </c>
      <c r="B103" s="1">
        <v>1</v>
      </c>
      <c r="C103" s="1" t="s">
        <v>169</v>
      </c>
      <c r="D103" s="1" t="s">
        <v>5</v>
      </c>
      <c r="E103" s="5">
        <f t="shared" si="3"/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</row>
    <row r="104" spans="1:13" x14ac:dyDescent="0.25">
      <c r="A104" s="2" t="s">
        <v>111</v>
      </c>
      <c r="B104" s="1">
        <v>1</v>
      </c>
      <c r="C104" s="1" t="s">
        <v>6</v>
      </c>
      <c r="D104" s="1" t="s">
        <v>5</v>
      </c>
      <c r="E104" s="5">
        <f t="shared" si="3"/>
        <v>22</v>
      </c>
      <c r="F104" s="8">
        <v>0</v>
      </c>
      <c r="G104" s="8">
        <v>1</v>
      </c>
      <c r="H104" s="8">
        <v>0</v>
      </c>
      <c r="I104" s="8">
        <v>10</v>
      </c>
      <c r="J104" s="8">
        <v>0</v>
      </c>
      <c r="K104" s="8">
        <v>1</v>
      </c>
      <c r="L104" s="8">
        <v>10</v>
      </c>
      <c r="M104" s="8">
        <v>0</v>
      </c>
    </row>
    <row r="105" spans="1:13" x14ac:dyDescent="0.25">
      <c r="A105" s="2" t="s">
        <v>112</v>
      </c>
      <c r="B105" s="1">
        <v>3</v>
      </c>
      <c r="C105" s="1" t="s">
        <v>175</v>
      </c>
      <c r="D105" s="1" t="s">
        <v>3</v>
      </c>
      <c r="E105" s="5">
        <f t="shared" si="3"/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</row>
    <row r="106" spans="1:13" x14ac:dyDescent="0.25">
      <c r="A106" s="2" t="s">
        <v>113</v>
      </c>
      <c r="B106" s="1">
        <v>2</v>
      </c>
      <c r="C106" s="1" t="s">
        <v>167</v>
      </c>
      <c r="D106" s="1" t="s">
        <v>3</v>
      </c>
      <c r="E106" s="5">
        <f t="shared" si="3"/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</row>
    <row r="107" spans="1:13" x14ac:dyDescent="0.25">
      <c r="A107" s="2" t="s">
        <v>114</v>
      </c>
      <c r="B107" s="1">
        <v>1</v>
      </c>
      <c r="C107" s="1" t="s">
        <v>167</v>
      </c>
      <c r="D107" s="1" t="s">
        <v>3</v>
      </c>
      <c r="E107" s="5">
        <f t="shared" si="3"/>
        <v>2</v>
      </c>
      <c r="F107" s="8">
        <v>0</v>
      </c>
      <c r="G107" s="8">
        <v>0</v>
      </c>
      <c r="H107" s="8">
        <v>2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</row>
    <row r="108" spans="1:13" x14ac:dyDescent="0.25">
      <c r="A108" s="2" t="s">
        <v>115</v>
      </c>
      <c r="B108" s="1">
        <v>5</v>
      </c>
      <c r="C108" s="1" t="s">
        <v>173</v>
      </c>
      <c r="D108" s="1" t="s">
        <v>3</v>
      </c>
      <c r="E108" s="5">
        <f t="shared" si="3"/>
        <v>33</v>
      </c>
      <c r="F108" s="8">
        <v>2</v>
      </c>
      <c r="G108" s="8">
        <v>0</v>
      </c>
      <c r="H108" s="8">
        <v>2</v>
      </c>
      <c r="I108" s="8">
        <v>10</v>
      </c>
      <c r="J108" s="8">
        <v>1</v>
      </c>
      <c r="K108" s="8">
        <v>0</v>
      </c>
      <c r="L108" s="8">
        <v>8</v>
      </c>
      <c r="M108" s="8">
        <v>10</v>
      </c>
    </row>
    <row r="109" spans="1:13" x14ac:dyDescent="0.25">
      <c r="A109" s="2" t="s">
        <v>116</v>
      </c>
      <c r="B109" s="1">
        <v>1</v>
      </c>
      <c r="C109" s="1" t="s">
        <v>167</v>
      </c>
      <c r="D109" s="1" t="s">
        <v>3</v>
      </c>
      <c r="E109" s="5">
        <f t="shared" si="3"/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</row>
    <row r="110" spans="1:13" x14ac:dyDescent="0.25">
      <c r="A110" s="2" t="s">
        <v>117</v>
      </c>
      <c r="B110" s="1">
        <v>2</v>
      </c>
      <c r="C110" s="1" t="s">
        <v>173</v>
      </c>
      <c r="D110" s="1" t="s">
        <v>3</v>
      </c>
      <c r="E110" s="5">
        <f t="shared" si="3"/>
        <v>35</v>
      </c>
      <c r="F110" s="8">
        <v>2</v>
      </c>
      <c r="G110" s="8">
        <v>0</v>
      </c>
      <c r="H110" s="8">
        <v>2</v>
      </c>
      <c r="I110" s="8">
        <v>10</v>
      </c>
      <c r="J110" s="8">
        <v>1</v>
      </c>
      <c r="K110" s="8">
        <v>0</v>
      </c>
      <c r="L110" s="8">
        <v>10</v>
      </c>
      <c r="M110" s="8">
        <v>10</v>
      </c>
    </row>
    <row r="111" spans="1:13" x14ac:dyDescent="0.25">
      <c r="A111" s="2" t="s">
        <v>118</v>
      </c>
      <c r="B111" s="1">
        <v>2</v>
      </c>
      <c r="C111" s="1" t="s">
        <v>171</v>
      </c>
      <c r="D111" s="1" t="s">
        <v>5</v>
      </c>
      <c r="E111" s="5">
        <f t="shared" si="3"/>
        <v>22</v>
      </c>
      <c r="F111" s="8">
        <v>0</v>
      </c>
      <c r="G111" s="8">
        <v>0</v>
      </c>
      <c r="H111" s="8">
        <v>9</v>
      </c>
      <c r="I111" s="8">
        <v>10</v>
      </c>
      <c r="J111" s="8">
        <v>1</v>
      </c>
      <c r="K111" s="8">
        <v>2</v>
      </c>
      <c r="L111" s="8">
        <v>0</v>
      </c>
      <c r="M111" s="8">
        <v>0</v>
      </c>
    </row>
    <row r="112" spans="1:13" x14ac:dyDescent="0.25">
      <c r="A112" s="2" t="s">
        <v>119</v>
      </c>
      <c r="B112" s="1">
        <v>4</v>
      </c>
      <c r="C112" s="1" t="s">
        <v>171</v>
      </c>
      <c r="D112" s="1" t="s">
        <v>5</v>
      </c>
      <c r="E112" s="5">
        <f t="shared" si="3"/>
        <v>41</v>
      </c>
      <c r="F112" s="8">
        <v>0</v>
      </c>
      <c r="G112" s="8">
        <v>0</v>
      </c>
      <c r="H112" s="8">
        <v>10</v>
      </c>
      <c r="I112" s="8">
        <v>10</v>
      </c>
      <c r="J112" s="8">
        <v>2</v>
      </c>
      <c r="K112" s="8">
        <v>2</v>
      </c>
      <c r="L112" s="8">
        <v>7</v>
      </c>
      <c r="M112" s="8">
        <v>10</v>
      </c>
    </row>
    <row r="113" spans="1:13" x14ac:dyDescent="0.25">
      <c r="A113" s="2" t="s">
        <v>120</v>
      </c>
      <c r="B113" s="1">
        <v>1</v>
      </c>
      <c r="C113" s="1" t="s">
        <v>172</v>
      </c>
      <c r="D113" s="1" t="s">
        <v>3</v>
      </c>
      <c r="E113" s="5">
        <f t="shared" si="3"/>
        <v>4</v>
      </c>
      <c r="F113" s="8">
        <v>0</v>
      </c>
      <c r="G113" s="8">
        <v>0</v>
      </c>
      <c r="H113" s="8">
        <v>0</v>
      </c>
      <c r="I113" s="8">
        <v>0</v>
      </c>
      <c r="J113" s="8">
        <v>3</v>
      </c>
      <c r="K113" s="8">
        <v>0</v>
      </c>
      <c r="L113" s="8">
        <v>1</v>
      </c>
      <c r="M113" s="8">
        <v>0</v>
      </c>
    </row>
    <row r="114" spans="1:13" x14ac:dyDescent="0.25">
      <c r="A114" s="2" t="s">
        <v>121</v>
      </c>
      <c r="B114" s="1">
        <v>4</v>
      </c>
      <c r="C114" s="1" t="s">
        <v>170</v>
      </c>
      <c r="D114" s="1" t="s">
        <v>5</v>
      </c>
      <c r="E114" s="5">
        <f t="shared" si="3"/>
        <v>39</v>
      </c>
      <c r="F114" s="8">
        <v>7</v>
      </c>
      <c r="G114" s="8">
        <v>0</v>
      </c>
      <c r="H114" s="8">
        <v>10</v>
      </c>
      <c r="I114" s="8">
        <v>10</v>
      </c>
      <c r="J114" s="8">
        <v>0</v>
      </c>
      <c r="K114" s="8">
        <v>3</v>
      </c>
      <c r="L114" s="8">
        <v>0</v>
      </c>
      <c r="M114" s="8">
        <v>9</v>
      </c>
    </row>
    <row r="115" spans="1:13" x14ac:dyDescent="0.25">
      <c r="A115" s="2" t="s">
        <v>122</v>
      </c>
      <c r="B115" s="1">
        <v>1</v>
      </c>
      <c r="C115" s="1" t="s">
        <v>167</v>
      </c>
      <c r="D115" s="1" t="s">
        <v>3</v>
      </c>
      <c r="E115" s="5">
        <f t="shared" si="3"/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</row>
    <row r="116" spans="1:13" x14ac:dyDescent="0.25">
      <c r="A116" s="2" t="s">
        <v>123</v>
      </c>
      <c r="B116" s="1">
        <v>2</v>
      </c>
      <c r="C116" s="1" t="s">
        <v>176</v>
      </c>
      <c r="D116" s="1" t="s">
        <v>5</v>
      </c>
      <c r="E116" s="5">
        <f t="shared" si="3"/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</row>
    <row r="117" spans="1:13" x14ac:dyDescent="0.25">
      <c r="A117" s="2" t="s">
        <v>124</v>
      </c>
      <c r="B117" s="1">
        <v>1</v>
      </c>
      <c r="C117" s="1" t="s">
        <v>175</v>
      </c>
      <c r="D117" s="1" t="s">
        <v>3</v>
      </c>
      <c r="E117" s="5">
        <f t="shared" si="3"/>
        <v>1</v>
      </c>
      <c r="F117" s="8">
        <v>0</v>
      </c>
      <c r="G117" s="8">
        <v>0</v>
      </c>
      <c r="H117" s="8">
        <v>0</v>
      </c>
      <c r="I117" s="8">
        <v>0</v>
      </c>
      <c r="J117" s="8">
        <v>1</v>
      </c>
      <c r="K117" s="8">
        <v>0</v>
      </c>
      <c r="L117" s="8">
        <v>0</v>
      </c>
      <c r="M117" s="8">
        <v>0</v>
      </c>
    </row>
    <row r="118" spans="1:13" x14ac:dyDescent="0.25">
      <c r="A118" s="2" t="s">
        <v>125</v>
      </c>
      <c r="B118" s="1">
        <v>3</v>
      </c>
      <c r="C118" s="1" t="s">
        <v>172</v>
      </c>
      <c r="D118" s="1" t="s">
        <v>3</v>
      </c>
      <c r="E118" s="5">
        <f t="shared" si="3"/>
        <v>38</v>
      </c>
      <c r="F118" s="8">
        <v>8</v>
      </c>
      <c r="G118" s="8">
        <v>0</v>
      </c>
      <c r="H118" s="8">
        <v>8</v>
      </c>
      <c r="I118" s="8">
        <v>7</v>
      </c>
      <c r="J118" s="8">
        <v>0</v>
      </c>
      <c r="K118" s="8">
        <v>6</v>
      </c>
      <c r="L118" s="8">
        <v>0</v>
      </c>
      <c r="M118" s="8">
        <v>9</v>
      </c>
    </row>
    <row r="119" spans="1:13" x14ac:dyDescent="0.25">
      <c r="A119" s="2" t="s">
        <v>126</v>
      </c>
      <c r="B119" s="1">
        <v>1</v>
      </c>
      <c r="C119" s="1" t="s">
        <v>169</v>
      </c>
      <c r="D119" s="1" t="s">
        <v>5</v>
      </c>
      <c r="E119" s="5">
        <f t="shared" si="3"/>
        <v>7</v>
      </c>
      <c r="F119" s="8">
        <v>0</v>
      </c>
      <c r="G119" s="8">
        <v>0</v>
      </c>
      <c r="H119" s="8">
        <v>4</v>
      </c>
      <c r="I119" s="8">
        <v>2</v>
      </c>
      <c r="J119" s="8">
        <v>0</v>
      </c>
      <c r="K119" s="8">
        <v>1</v>
      </c>
      <c r="L119" s="8">
        <v>0</v>
      </c>
      <c r="M119" s="8">
        <v>0</v>
      </c>
    </row>
    <row r="120" spans="1:13" x14ac:dyDescent="0.25">
      <c r="A120" s="2" t="s">
        <v>127</v>
      </c>
      <c r="B120" s="1">
        <v>1</v>
      </c>
      <c r="C120" s="1" t="s">
        <v>6</v>
      </c>
      <c r="D120" s="1" t="s">
        <v>5</v>
      </c>
      <c r="E120" s="5">
        <f t="shared" si="3"/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</row>
    <row r="121" spans="1:13" x14ac:dyDescent="0.25">
      <c r="A121" s="2" t="s">
        <v>128</v>
      </c>
      <c r="B121" s="1">
        <v>2</v>
      </c>
      <c r="C121" s="1" t="s">
        <v>175</v>
      </c>
      <c r="D121" s="1" t="s">
        <v>3</v>
      </c>
      <c r="E121" s="5">
        <f t="shared" si="3"/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</row>
    <row r="122" spans="1:13" x14ac:dyDescent="0.25">
      <c r="A122" s="2" t="s">
        <v>129</v>
      </c>
      <c r="B122" s="1">
        <v>2</v>
      </c>
      <c r="C122" s="1" t="s">
        <v>168</v>
      </c>
      <c r="D122" s="1" t="s">
        <v>3</v>
      </c>
      <c r="E122" s="5">
        <f t="shared" si="3"/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</row>
    <row r="123" spans="1:13" x14ac:dyDescent="0.25">
      <c r="A123" s="2" t="s">
        <v>130</v>
      </c>
      <c r="B123" s="1">
        <v>1</v>
      </c>
      <c r="C123" s="1" t="s">
        <v>6</v>
      </c>
      <c r="D123" s="1" t="s">
        <v>5</v>
      </c>
      <c r="E123" s="5">
        <f t="shared" si="3"/>
        <v>22</v>
      </c>
      <c r="F123" s="8">
        <v>1</v>
      </c>
      <c r="G123" s="8">
        <v>0</v>
      </c>
      <c r="H123" s="8">
        <v>0</v>
      </c>
      <c r="I123" s="8">
        <v>10</v>
      </c>
      <c r="J123" s="8">
        <v>10</v>
      </c>
      <c r="K123" s="8">
        <v>1</v>
      </c>
      <c r="L123" s="8">
        <v>0</v>
      </c>
      <c r="M123" s="8">
        <v>0</v>
      </c>
    </row>
    <row r="124" spans="1:13" x14ac:dyDescent="0.25">
      <c r="A124" s="2" t="s">
        <v>131</v>
      </c>
      <c r="B124" s="1">
        <v>3</v>
      </c>
      <c r="C124" s="1" t="s">
        <v>166</v>
      </c>
      <c r="D124" s="1" t="s">
        <v>3</v>
      </c>
      <c r="E124" s="5">
        <f t="shared" si="3"/>
        <v>38</v>
      </c>
      <c r="F124" s="8">
        <v>2</v>
      </c>
      <c r="G124" s="8">
        <v>2</v>
      </c>
      <c r="H124" s="8">
        <v>10</v>
      </c>
      <c r="I124" s="8">
        <v>0</v>
      </c>
      <c r="J124" s="8">
        <v>1</v>
      </c>
      <c r="K124" s="8">
        <v>8</v>
      </c>
      <c r="L124" s="8">
        <v>5</v>
      </c>
      <c r="M124" s="8">
        <v>10</v>
      </c>
    </row>
    <row r="125" spans="1:13" x14ac:dyDescent="0.25">
      <c r="A125" s="2" t="s">
        <v>132</v>
      </c>
      <c r="B125" s="1">
        <v>3</v>
      </c>
      <c r="C125" s="1" t="s">
        <v>177</v>
      </c>
      <c r="D125" s="1" t="s">
        <v>3</v>
      </c>
      <c r="E125" s="5">
        <f t="shared" si="3"/>
        <v>31</v>
      </c>
      <c r="F125" s="8">
        <v>2</v>
      </c>
      <c r="G125" s="8">
        <v>0</v>
      </c>
      <c r="H125" s="8">
        <v>0</v>
      </c>
      <c r="I125" s="8">
        <v>10</v>
      </c>
      <c r="J125" s="8">
        <v>0</v>
      </c>
      <c r="K125" s="8">
        <v>9</v>
      </c>
      <c r="L125" s="8">
        <v>0</v>
      </c>
      <c r="M125" s="8">
        <v>10</v>
      </c>
    </row>
    <row r="126" spans="1:13" x14ac:dyDescent="0.25">
      <c r="A126" s="2" t="s">
        <v>133</v>
      </c>
      <c r="B126" s="1">
        <v>1</v>
      </c>
      <c r="C126" s="1" t="s">
        <v>172</v>
      </c>
      <c r="D126" s="1" t="s">
        <v>3</v>
      </c>
      <c r="E126" s="5">
        <f t="shared" si="3"/>
        <v>10</v>
      </c>
      <c r="F126" s="8">
        <v>0</v>
      </c>
      <c r="G126" s="8">
        <v>0</v>
      </c>
      <c r="H126" s="8">
        <v>0</v>
      </c>
      <c r="I126" s="8">
        <v>9</v>
      </c>
      <c r="J126" s="8">
        <v>1</v>
      </c>
      <c r="K126" s="8">
        <v>0</v>
      </c>
      <c r="L126" s="8">
        <v>0</v>
      </c>
      <c r="M126" s="8">
        <v>0</v>
      </c>
    </row>
    <row r="127" spans="1:13" x14ac:dyDescent="0.25">
      <c r="A127" s="2" t="s">
        <v>134</v>
      </c>
      <c r="B127" s="1">
        <v>3</v>
      </c>
      <c r="C127" s="1" t="s">
        <v>6</v>
      </c>
      <c r="D127" s="1" t="s">
        <v>5</v>
      </c>
      <c r="E127" s="5">
        <f t="shared" si="3"/>
        <v>10</v>
      </c>
      <c r="F127" s="8">
        <v>0</v>
      </c>
      <c r="G127" s="8">
        <v>0</v>
      </c>
      <c r="H127" s="8">
        <v>0</v>
      </c>
      <c r="I127" s="8">
        <v>10</v>
      </c>
      <c r="J127" s="8">
        <v>0</v>
      </c>
      <c r="K127" s="8">
        <v>0</v>
      </c>
      <c r="L127" s="8">
        <v>0</v>
      </c>
      <c r="M127" s="8">
        <v>0</v>
      </c>
    </row>
    <row r="128" spans="1:13" x14ac:dyDescent="0.25">
      <c r="A128" s="2" t="s">
        <v>135</v>
      </c>
      <c r="B128" s="1">
        <v>4</v>
      </c>
      <c r="C128" s="1" t="s">
        <v>177</v>
      </c>
      <c r="D128" s="1" t="s">
        <v>3</v>
      </c>
      <c r="E128" s="5">
        <f t="shared" si="3"/>
        <v>55</v>
      </c>
      <c r="F128" s="8">
        <v>8</v>
      </c>
      <c r="G128" s="8">
        <v>2</v>
      </c>
      <c r="H128" s="8">
        <v>8</v>
      </c>
      <c r="I128" s="8">
        <v>9</v>
      </c>
      <c r="J128" s="8">
        <v>0</v>
      </c>
      <c r="K128" s="8">
        <v>8</v>
      </c>
      <c r="L128" s="8">
        <v>10</v>
      </c>
      <c r="M128" s="8">
        <v>10</v>
      </c>
    </row>
    <row r="129" spans="1:13" x14ac:dyDescent="0.25">
      <c r="A129" s="2" t="s">
        <v>136</v>
      </c>
      <c r="B129" s="1">
        <v>2</v>
      </c>
      <c r="C129" s="1" t="s">
        <v>167</v>
      </c>
      <c r="D129" s="1" t="s">
        <v>3</v>
      </c>
      <c r="E129" s="5">
        <f t="shared" si="3"/>
        <v>4</v>
      </c>
      <c r="F129" s="8">
        <v>2</v>
      </c>
      <c r="G129" s="8">
        <v>2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</row>
    <row r="130" spans="1:13" x14ac:dyDescent="0.25">
      <c r="A130" s="2" t="s">
        <v>137</v>
      </c>
      <c r="B130" s="1">
        <v>2</v>
      </c>
      <c r="C130" s="1" t="s">
        <v>4</v>
      </c>
      <c r="D130" s="1" t="s">
        <v>3</v>
      </c>
      <c r="E130" s="5">
        <f t="shared" ref="E130:E161" si="4">SUM(F130:M130)</f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</row>
    <row r="131" spans="1:13" x14ac:dyDescent="0.25">
      <c r="A131" s="2" t="s">
        <v>138</v>
      </c>
      <c r="B131" s="1">
        <v>2</v>
      </c>
      <c r="C131" s="1" t="s">
        <v>174</v>
      </c>
      <c r="D131" s="1" t="s">
        <v>5</v>
      </c>
      <c r="E131" s="5">
        <f t="shared" si="4"/>
        <v>39</v>
      </c>
      <c r="F131" s="8">
        <v>1</v>
      </c>
      <c r="G131" s="8">
        <v>7</v>
      </c>
      <c r="H131" s="8">
        <v>10</v>
      </c>
      <c r="I131" s="8">
        <v>10</v>
      </c>
      <c r="J131" s="8">
        <v>0</v>
      </c>
      <c r="K131" s="8">
        <v>2</v>
      </c>
      <c r="L131" s="8">
        <v>0</v>
      </c>
      <c r="M131" s="8">
        <v>9</v>
      </c>
    </row>
    <row r="132" spans="1:13" x14ac:dyDescent="0.25">
      <c r="A132" s="2" t="s">
        <v>139</v>
      </c>
      <c r="B132" s="1">
        <v>5</v>
      </c>
      <c r="C132" s="1" t="s">
        <v>173</v>
      </c>
      <c r="D132" s="1" t="s">
        <v>3</v>
      </c>
      <c r="E132" s="5">
        <f t="shared" si="4"/>
        <v>19</v>
      </c>
      <c r="F132" s="8">
        <v>2</v>
      </c>
      <c r="G132" s="8">
        <v>0</v>
      </c>
      <c r="H132" s="8">
        <v>2</v>
      </c>
      <c r="I132" s="8">
        <v>10</v>
      </c>
      <c r="J132" s="8">
        <v>0</v>
      </c>
      <c r="K132" s="8">
        <v>5</v>
      </c>
      <c r="L132" s="8">
        <v>0</v>
      </c>
      <c r="M132" s="8">
        <v>0</v>
      </c>
    </row>
    <row r="133" spans="1:13" x14ac:dyDescent="0.25">
      <c r="A133" s="2" t="s">
        <v>140</v>
      </c>
      <c r="B133" s="1">
        <v>4</v>
      </c>
      <c r="C133" s="1" t="s">
        <v>171</v>
      </c>
      <c r="D133" s="1" t="s">
        <v>5</v>
      </c>
      <c r="E133" s="5">
        <f t="shared" si="4"/>
        <v>41</v>
      </c>
      <c r="F133" s="8">
        <v>5</v>
      </c>
      <c r="G133" s="8">
        <v>0</v>
      </c>
      <c r="H133" s="8">
        <v>10</v>
      </c>
      <c r="I133" s="8">
        <v>10</v>
      </c>
      <c r="J133" s="8">
        <v>0</v>
      </c>
      <c r="K133" s="8">
        <v>2</v>
      </c>
      <c r="L133" s="8">
        <v>4</v>
      </c>
      <c r="M133" s="8">
        <v>10</v>
      </c>
    </row>
    <row r="134" spans="1:13" x14ac:dyDescent="0.25">
      <c r="A134" s="2" t="s">
        <v>141</v>
      </c>
      <c r="B134" s="1">
        <v>4</v>
      </c>
      <c r="C134" s="1" t="s">
        <v>177</v>
      </c>
      <c r="D134" s="1" t="s">
        <v>3</v>
      </c>
      <c r="E134" s="5">
        <f t="shared" si="4"/>
        <v>46</v>
      </c>
      <c r="F134" s="8">
        <v>10</v>
      </c>
      <c r="G134" s="8">
        <v>0</v>
      </c>
      <c r="H134" s="8">
        <v>8</v>
      </c>
      <c r="I134" s="8">
        <v>0</v>
      </c>
      <c r="J134" s="8">
        <v>0</v>
      </c>
      <c r="K134" s="8">
        <v>9</v>
      </c>
      <c r="L134" s="8">
        <v>9</v>
      </c>
      <c r="M134" s="8">
        <v>10</v>
      </c>
    </row>
    <row r="135" spans="1:13" x14ac:dyDescent="0.25">
      <c r="A135" s="2" t="s">
        <v>142</v>
      </c>
      <c r="B135" s="1">
        <v>3</v>
      </c>
      <c r="C135" s="1" t="s">
        <v>6</v>
      </c>
      <c r="D135" s="1" t="s">
        <v>5</v>
      </c>
      <c r="E135" s="5">
        <f t="shared" si="4"/>
        <v>32</v>
      </c>
      <c r="F135" s="8">
        <v>0</v>
      </c>
      <c r="G135" s="8">
        <v>0</v>
      </c>
      <c r="H135" s="8">
        <v>10</v>
      </c>
      <c r="I135" s="8">
        <v>10</v>
      </c>
      <c r="J135" s="8">
        <v>2</v>
      </c>
      <c r="K135" s="8">
        <v>10</v>
      </c>
      <c r="L135" s="8">
        <v>0</v>
      </c>
      <c r="M135" s="8">
        <v>0</v>
      </c>
    </row>
    <row r="136" spans="1:13" x14ac:dyDescent="0.25">
      <c r="A136" s="2" t="s">
        <v>143</v>
      </c>
      <c r="B136" s="1">
        <v>1</v>
      </c>
      <c r="C136" s="1" t="s">
        <v>7</v>
      </c>
      <c r="D136" s="1" t="s">
        <v>5</v>
      </c>
      <c r="E136" s="5">
        <f t="shared" si="4"/>
        <v>12</v>
      </c>
      <c r="F136" s="8">
        <v>0</v>
      </c>
      <c r="G136" s="8">
        <v>0</v>
      </c>
      <c r="H136" s="8">
        <v>0</v>
      </c>
      <c r="I136" s="8">
        <v>10</v>
      </c>
      <c r="J136" s="8">
        <v>1</v>
      </c>
      <c r="K136" s="8">
        <v>0</v>
      </c>
      <c r="L136" s="8">
        <v>1</v>
      </c>
      <c r="M136" s="8">
        <v>0</v>
      </c>
    </row>
    <row r="137" spans="1:13" x14ac:dyDescent="0.25">
      <c r="A137" s="2" t="s">
        <v>144</v>
      </c>
      <c r="B137" s="1">
        <v>1</v>
      </c>
      <c r="C137" s="1" t="s">
        <v>175</v>
      </c>
      <c r="D137" s="1" t="s">
        <v>3</v>
      </c>
      <c r="E137" s="5">
        <f t="shared" si="4"/>
        <v>2</v>
      </c>
      <c r="F137" s="8">
        <v>0</v>
      </c>
      <c r="G137" s="8">
        <v>0</v>
      </c>
      <c r="H137" s="8">
        <v>0</v>
      </c>
      <c r="I137" s="8">
        <v>0</v>
      </c>
      <c r="J137" s="8">
        <v>1</v>
      </c>
      <c r="K137" s="8">
        <v>0</v>
      </c>
      <c r="L137" s="8">
        <v>1</v>
      </c>
      <c r="M137" s="8">
        <v>0</v>
      </c>
    </row>
    <row r="138" spans="1:13" x14ac:dyDescent="0.25">
      <c r="A138" s="2" t="s">
        <v>145</v>
      </c>
      <c r="B138" s="1">
        <v>3</v>
      </c>
      <c r="C138" s="1" t="s">
        <v>172</v>
      </c>
      <c r="D138" s="1" t="s">
        <v>3</v>
      </c>
      <c r="E138" s="5">
        <f t="shared" si="4"/>
        <v>45</v>
      </c>
      <c r="F138" s="8">
        <v>10</v>
      </c>
      <c r="G138" s="8">
        <v>0</v>
      </c>
      <c r="H138" s="8">
        <v>8</v>
      </c>
      <c r="I138" s="8">
        <v>9</v>
      </c>
      <c r="J138" s="8">
        <v>0</v>
      </c>
      <c r="K138" s="8">
        <v>8</v>
      </c>
      <c r="L138" s="8">
        <v>0</v>
      </c>
      <c r="M138" s="8">
        <v>10</v>
      </c>
    </row>
    <row r="139" spans="1:13" x14ac:dyDescent="0.25">
      <c r="A139" s="2" t="s">
        <v>146</v>
      </c>
      <c r="B139" s="1">
        <v>2</v>
      </c>
      <c r="C139" s="1" t="s">
        <v>171</v>
      </c>
      <c r="D139" s="1" t="s">
        <v>5</v>
      </c>
      <c r="E139" s="5">
        <f t="shared" si="4"/>
        <v>27</v>
      </c>
      <c r="F139" s="8">
        <v>3</v>
      </c>
      <c r="G139" s="8">
        <v>0</v>
      </c>
      <c r="H139" s="8">
        <v>10</v>
      </c>
      <c r="I139" s="8">
        <v>10</v>
      </c>
      <c r="J139" s="8">
        <v>1</v>
      </c>
      <c r="K139" s="8">
        <v>2</v>
      </c>
      <c r="L139" s="8">
        <v>1</v>
      </c>
      <c r="M139" s="8">
        <v>0</v>
      </c>
    </row>
    <row r="140" spans="1:13" x14ac:dyDescent="0.25">
      <c r="A140" s="2" t="s">
        <v>147</v>
      </c>
      <c r="B140" s="1">
        <v>1</v>
      </c>
      <c r="C140" s="1" t="s">
        <v>167</v>
      </c>
      <c r="D140" s="1" t="s">
        <v>3</v>
      </c>
      <c r="E140" s="5">
        <f t="shared" si="4"/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</row>
    <row r="141" spans="1:13" x14ac:dyDescent="0.25">
      <c r="A141" s="2" t="s">
        <v>148</v>
      </c>
      <c r="B141" s="1">
        <v>1</v>
      </c>
      <c r="C141" s="1" t="s">
        <v>6</v>
      </c>
      <c r="D141" s="1" t="s">
        <v>5</v>
      </c>
      <c r="E141" s="5">
        <f t="shared" si="4"/>
        <v>13</v>
      </c>
      <c r="F141" s="8">
        <v>0</v>
      </c>
      <c r="G141" s="8">
        <v>0</v>
      </c>
      <c r="H141" s="8">
        <v>0</v>
      </c>
      <c r="I141" s="8">
        <v>7</v>
      </c>
      <c r="J141" s="8">
        <v>5</v>
      </c>
      <c r="K141" s="8">
        <v>0</v>
      </c>
      <c r="L141" s="8">
        <v>1</v>
      </c>
      <c r="M141" s="8">
        <v>0</v>
      </c>
    </row>
    <row r="142" spans="1:13" x14ac:dyDescent="0.25">
      <c r="A142" s="2" t="s">
        <v>149</v>
      </c>
      <c r="B142" s="1">
        <v>1</v>
      </c>
      <c r="C142" s="1" t="s">
        <v>169</v>
      </c>
      <c r="D142" s="1" t="s">
        <v>5</v>
      </c>
      <c r="E142" s="5">
        <f t="shared" si="4"/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</row>
    <row r="143" spans="1:13" x14ac:dyDescent="0.25">
      <c r="A143" s="2" t="s">
        <v>150</v>
      </c>
      <c r="B143" s="1">
        <v>1</v>
      </c>
      <c r="C143" s="1" t="s">
        <v>6</v>
      </c>
      <c r="D143" s="1" t="s">
        <v>5</v>
      </c>
      <c r="E143" s="5">
        <f t="shared" si="4"/>
        <v>30</v>
      </c>
      <c r="F143" s="8">
        <v>10</v>
      </c>
      <c r="G143" s="8">
        <v>0</v>
      </c>
      <c r="H143" s="8">
        <v>0</v>
      </c>
      <c r="I143" s="8">
        <v>10</v>
      </c>
      <c r="J143" s="8">
        <v>0</v>
      </c>
      <c r="K143" s="8">
        <v>1</v>
      </c>
      <c r="L143" s="8">
        <v>0</v>
      </c>
      <c r="M143" s="8">
        <v>9</v>
      </c>
    </row>
    <row r="144" spans="1:13" x14ac:dyDescent="0.25">
      <c r="A144" s="2" t="s">
        <v>151</v>
      </c>
      <c r="B144" s="1">
        <v>2</v>
      </c>
      <c r="C144" s="1" t="s">
        <v>4</v>
      </c>
      <c r="D144" s="1" t="s">
        <v>3</v>
      </c>
      <c r="E144" s="5">
        <f t="shared" si="4"/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</row>
    <row r="145" spans="1:13" x14ac:dyDescent="0.25">
      <c r="A145" s="2" t="s">
        <v>152</v>
      </c>
      <c r="B145" s="1">
        <v>3</v>
      </c>
      <c r="C145" s="1" t="s">
        <v>169</v>
      </c>
      <c r="D145" s="1" t="s">
        <v>5</v>
      </c>
      <c r="E145" s="5">
        <f t="shared" si="4"/>
        <v>25</v>
      </c>
      <c r="F145" s="8">
        <v>0</v>
      </c>
      <c r="G145" s="8">
        <v>3</v>
      </c>
      <c r="H145" s="8">
        <v>10</v>
      </c>
      <c r="I145" s="8">
        <v>10</v>
      </c>
      <c r="J145" s="8">
        <v>1</v>
      </c>
      <c r="K145" s="8">
        <v>0</v>
      </c>
      <c r="L145" s="8">
        <v>0</v>
      </c>
      <c r="M145" s="8">
        <v>1</v>
      </c>
    </row>
    <row r="146" spans="1:13" x14ac:dyDescent="0.25">
      <c r="A146" s="2" t="s">
        <v>153</v>
      </c>
      <c r="B146" s="1">
        <v>3</v>
      </c>
      <c r="C146" s="1" t="s">
        <v>7</v>
      </c>
      <c r="D146" s="1" t="s">
        <v>5</v>
      </c>
      <c r="E146" s="5">
        <f t="shared" si="4"/>
        <v>55</v>
      </c>
      <c r="F146" s="8">
        <v>10</v>
      </c>
      <c r="G146" s="8">
        <v>0</v>
      </c>
      <c r="H146" s="8">
        <v>10</v>
      </c>
      <c r="I146" s="8">
        <v>10</v>
      </c>
      <c r="J146" s="8">
        <v>0</v>
      </c>
      <c r="K146" s="8">
        <v>10</v>
      </c>
      <c r="L146" s="8">
        <v>7</v>
      </c>
      <c r="M146" s="8">
        <v>8</v>
      </c>
    </row>
    <row r="147" spans="1:13" x14ac:dyDescent="0.25">
      <c r="A147" s="2" t="s">
        <v>154</v>
      </c>
      <c r="B147" s="1">
        <v>1</v>
      </c>
      <c r="C147" s="1" t="s">
        <v>168</v>
      </c>
      <c r="D147" s="1" t="s">
        <v>3</v>
      </c>
      <c r="E147" s="5">
        <f t="shared" si="4"/>
        <v>2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2</v>
      </c>
      <c r="M147" s="8">
        <v>0</v>
      </c>
    </row>
    <row r="148" spans="1:13" x14ac:dyDescent="0.25">
      <c r="A148" s="2" t="s">
        <v>155</v>
      </c>
      <c r="B148" s="1">
        <v>3</v>
      </c>
      <c r="C148" s="1" t="s">
        <v>174</v>
      </c>
      <c r="D148" s="1" t="s">
        <v>5</v>
      </c>
      <c r="E148" s="5">
        <f t="shared" si="4"/>
        <v>63</v>
      </c>
      <c r="F148" s="8">
        <v>10</v>
      </c>
      <c r="G148" s="8">
        <v>8</v>
      </c>
      <c r="H148" s="8">
        <v>10</v>
      </c>
      <c r="I148" s="8">
        <v>10</v>
      </c>
      <c r="J148" s="8">
        <v>1</v>
      </c>
      <c r="K148" s="8">
        <v>10</v>
      </c>
      <c r="L148" s="8">
        <v>4</v>
      </c>
      <c r="M148" s="8">
        <v>10</v>
      </c>
    </row>
    <row r="149" spans="1:13" x14ac:dyDescent="0.25">
      <c r="A149" s="2" t="s">
        <v>156</v>
      </c>
      <c r="B149" s="1">
        <v>1</v>
      </c>
      <c r="C149" s="1" t="s">
        <v>168</v>
      </c>
      <c r="D149" s="1" t="s">
        <v>3</v>
      </c>
      <c r="E149" s="5">
        <f t="shared" si="4"/>
        <v>2</v>
      </c>
      <c r="F149" s="8">
        <v>0</v>
      </c>
      <c r="G149" s="8">
        <v>0</v>
      </c>
      <c r="H149" s="8">
        <v>2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</row>
    <row r="150" spans="1:13" x14ac:dyDescent="0.25">
      <c r="A150" s="2" t="s">
        <v>178</v>
      </c>
      <c r="B150" s="1"/>
      <c r="C150" s="1" t="s">
        <v>180</v>
      </c>
      <c r="D150" s="1" t="s">
        <v>3</v>
      </c>
      <c r="E150" s="5"/>
      <c r="F150" s="8" t="s">
        <v>181</v>
      </c>
      <c r="G150" s="8"/>
      <c r="H150" s="8"/>
      <c r="I150" s="8"/>
      <c r="J150" s="8"/>
      <c r="K150" s="8"/>
      <c r="L150" s="8"/>
      <c r="M150" s="8"/>
    </row>
    <row r="151" spans="1:13" x14ac:dyDescent="0.25">
      <c r="A151" s="2" t="s">
        <v>179</v>
      </c>
      <c r="B151" s="1"/>
      <c r="C151" s="1" t="s">
        <v>180</v>
      </c>
      <c r="D151" s="1" t="s">
        <v>3</v>
      </c>
      <c r="E151" s="5"/>
      <c r="F151" s="8" t="s">
        <v>181</v>
      </c>
      <c r="G151" s="8"/>
      <c r="H151" s="8"/>
      <c r="I151" s="8"/>
      <c r="J151" s="8"/>
      <c r="K151" s="8"/>
      <c r="L151" s="8"/>
      <c r="M151" s="8"/>
    </row>
  </sheetData>
  <autoFilter ref="A1:M151">
    <sortState ref="A2:M151">
      <sortCondition ref="A2:A151"/>
    </sortState>
  </autoFilter>
  <sortState ref="A26:N151">
    <sortCondition descending="1" ref="D2:D151"/>
    <sortCondition ref="C2:C151"/>
    <sortCondition descending="1" ref="E2:E151"/>
  </sortState>
  <pageMargins left="0.7" right="0.7" top="0.75" bottom="0.75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workbookViewId="0">
      <selection activeCell="G23" sqref="G23"/>
    </sheetView>
  </sheetViews>
  <sheetFormatPr defaultRowHeight="15" x14ac:dyDescent="0.25"/>
  <cols>
    <col min="2" max="2" width="41.5703125" bestFit="1" customWidth="1"/>
    <col min="3" max="3" width="13.7109375" bestFit="1" customWidth="1"/>
    <col min="4" max="4" width="9.85546875" bestFit="1" customWidth="1"/>
  </cols>
  <sheetData>
    <row r="1" spans="1:4" x14ac:dyDescent="0.25">
      <c r="A1" s="10" t="s">
        <v>186</v>
      </c>
    </row>
    <row r="3" spans="1:4" x14ac:dyDescent="0.25">
      <c r="A3" t="s">
        <v>182</v>
      </c>
    </row>
    <row r="5" spans="1:4" x14ac:dyDescent="0.25">
      <c r="A5" s="13" t="s">
        <v>183</v>
      </c>
      <c r="B5" s="13"/>
      <c r="C5" s="13"/>
      <c r="D5" s="13"/>
    </row>
    <row r="6" spans="1:4" x14ac:dyDescent="0.25">
      <c r="A6" s="11" t="s">
        <v>185</v>
      </c>
      <c r="B6" s="11" t="s">
        <v>0</v>
      </c>
      <c r="C6" s="11" t="s">
        <v>184</v>
      </c>
      <c r="D6" s="14" t="s">
        <v>190</v>
      </c>
    </row>
    <row r="7" spans="1:4" x14ac:dyDescent="0.25">
      <c r="A7" s="1">
        <v>1</v>
      </c>
      <c r="B7" s="1" t="s">
        <v>170</v>
      </c>
      <c r="C7" s="1">
        <v>28</v>
      </c>
      <c r="D7" s="1" t="s">
        <v>191</v>
      </c>
    </row>
    <row r="8" spans="1:4" x14ac:dyDescent="0.25">
      <c r="A8" s="1">
        <v>2</v>
      </c>
      <c r="B8" s="1" t="s">
        <v>6</v>
      </c>
      <c r="C8" s="1">
        <f>95/4</f>
        <v>23.75</v>
      </c>
      <c r="D8" s="1" t="s">
        <v>192</v>
      </c>
    </row>
    <row r="9" spans="1:4" x14ac:dyDescent="0.25">
      <c r="A9" s="1">
        <v>3</v>
      </c>
      <c r="B9" s="1" t="s">
        <v>171</v>
      </c>
      <c r="C9" s="1">
        <f>37/2</f>
        <v>18.5</v>
      </c>
      <c r="D9" s="1" t="s">
        <v>192</v>
      </c>
    </row>
    <row r="10" spans="1:4" x14ac:dyDescent="0.25">
      <c r="A10" s="1">
        <v>4</v>
      </c>
      <c r="B10" s="1" t="s">
        <v>169</v>
      </c>
      <c r="C10" s="1">
        <f>31/4</f>
        <v>7.75</v>
      </c>
      <c r="D10" s="1" t="s">
        <v>193</v>
      </c>
    </row>
    <row r="11" spans="1:4" x14ac:dyDescent="0.25">
      <c r="A11" s="1">
        <v>5</v>
      </c>
      <c r="B11" s="1" t="s">
        <v>176</v>
      </c>
      <c r="C11" s="1">
        <f>12/2</f>
        <v>6</v>
      </c>
      <c r="D11" s="1" t="s">
        <v>193</v>
      </c>
    </row>
    <row r="12" spans="1:4" x14ac:dyDescent="0.25">
      <c r="A12" s="1">
        <v>5</v>
      </c>
      <c r="B12" s="1" t="s">
        <v>7</v>
      </c>
      <c r="C12" s="1">
        <f>24/4</f>
        <v>6</v>
      </c>
      <c r="D12" s="1" t="s">
        <v>193</v>
      </c>
    </row>
    <row r="14" spans="1:4" x14ac:dyDescent="0.25">
      <c r="A14" s="13" t="s">
        <v>187</v>
      </c>
      <c r="B14" s="13"/>
      <c r="C14" s="13"/>
      <c r="D14" s="13"/>
    </row>
    <row r="15" spans="1:4" x14ac:dyDescent="0.25">
      <c r="A15" s="11" t="s">
        <v>185</v>
      </c>
      <c r="B15" s="11" t="s">
        <v>0</v>
      </c>
      <c r="C15" s="11" t="s">
        <v>184</v>
      </c>
      <c r="D15" s="14" t="s">
        <v>190</v>
      </c>
    </row>
    <row r="16" spans="1:4" x14ac:dyDescent="0.25">
      <c r="A16" s="1">
        <v>1</v>
      </c>
      <c r="B16" s="1" t="s">
        <v>174</v>
      </c>
      <c r="C16" s="1">
        <f>183/4</f>
        <v>45.75</v>
      </c>
      <c r="D16" s="1" t="s">
        <v>191</v>
      </c>
    </row>
    <row r="17" spans="1:4" x14ac:dyDescent="0.25">
      <c r="A17" s="1">
        <v>2</v>
      </c>
      <c r="B17" s="1" t="s">
        <v>171</v>
      </c>
      <c r="C17" s="1">
        <f>178/4</f>
        <v>44.5</v>
      </c>
      <c r="D17" s="1" t="s">
        <v>191</v>
      </c>
    </row>
    <row r="18" spans="1:4" x14ac:dyDescent="0.25">
      <c r="A18" s="1">
        <v>3</v>
      </c>
      <c r="B18" s="1" t="s">
        <v>170</v>
      </c>
      <c r="C18" s="1">
        <f>142/4</f>
        <v>35.5</v>
      </c>
      <c r="D18" s="1" t="s">
        <v>192</v>
      </c>
    </row>
    <row r="19" spans="1:4" x14ac:dyDescent="0.25">
      <c r="A19" s="1">
        <v>4</v>
      </c>
      <c r="B19" s="1" t="s">
        <v>7</v>
      </c>
      <c r="C19" s="1">
        <f>56/2</f>
        <v>28</v>
      </c>
      <c r="D19" s="1" t="s">
        <v>192</v>
      </c>
    </row>
    <row r="20" spans="1:4" x14ac:dyDescent="0.25">
      <c r="A20" s="1">
        <v>5</v>
      </c>
      <c r="B20" s="1" t="s">
        <v>6</v>
      </c>
      <c r="C20" s="1">
        <f>110/4</f>
        <v>27.5</v>
      </c>
      <c r="D20" s="1" t="s">
        <v>192</v>
      </c>
    </row>
    <row r="21" spans="1:4" x14ac:dyDescent="0.25">
      <c r="A21" s="1">
        <v>6</v>
      </c>
      <c r="B21" s="1" t="s">
        <v>169</v>
      </c>
      <c r="C21" s="1">
        <f>78/4</f>
        <v>19.5</v>
      </c>
      <c r="D21" s="1" t="s">
        <v>193</v>
      </c>
    </row>
    <row r="22" spans="1:4" x14ac:dyDescent="0.25">
      <c r="A22" s="1">
        <v>7</v>
      </c>
      <c r="B22" s="1" t="s">
        <v>176</v>
      </c>
      <c r="C22" s="1">
        <f>36/4</f>
        <v>9</v>
      </c>
      <c r="D22" s="1" t="s">
        <v>193</v>
      </c>
    </row>
  </sheetData>
  <sortState ref="B16:C22">
    <sortCondition descending="1" ref="C16:C22"/>
  </sortState>
  <mergeCells count="2">
    <mergeCell ref="A5:D5"/>
    <mergeCell ref="A14:D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F12" sqref="F12"/>
    </sheetView>
  </sheetViews>
  <sheetFormatPr defaultRowHeight="15" x14ac:dyDescent="0.25"/>
  <cols>
    <col min="2" max="2" width="51.42578125" bestFit="1" customWidth="1"/>
    <col min="3" max="3" width="13.85546875" bestFit="1" customWidth="1"/>
    <col min="4" max="4" width="9.85546875" bestFit="1" customWidth="1"/>
  </cols>
  <sheetData>
    <row r="1" spans="1:4" x14ac:dyDescent="0.25">
      <c r="A1" s="10" t="s">
        <v>188</v>
      </c>
    </row>
    <row r="3" spans="1:4" x14ac:dyDescent="0.25">
      <c r="A3" t="s">
        <v>182</v>
      </c>
    </row>
    <row r="5" spans="1:4" x14ac:dyDescent="0.25">
      <c r="A5" s="13" t="s">
        <v>183</v>
      </c>
      <c r="B5" s="13"/>
      <c r="C5" s="13"/>
      <c r="D5" s="13"/>
    </row>
    <row r="6" spans="1:4" x14ac:dyDescent="0.25">
      <c r="A6" s="11" t="s">
        <v>185</v>
      </c>
      <c r="B6" s="11" t="s">
        <v>0</v>
      </c>
      <c r="C6" s="11" t="s">
        <v>184</v>
      </c>
      <c r="D6" s="14" t="s">
        <v>190</v>
      </c>
    </row>
    <row r="7" spans="1:4" x14ac:dyDescent="0.25">
      <c r="A7" s="1">
        <v>1</v>
      </c>
      <c r="B7" s="1" t="s">
        <v>166</v>
      </c>
      <c r="C7" s="1">
        <f>55/4</f>
        <v>13.75</v>
      </c>
      <c r="D7" s="1" t="s">
        <v>191</v>
      </c>
    </row>
    <row r="8" spans="1:4" x14ac:dyDescent="0.25">
      <c r="A8" s="1">
        <v>2</v>
      </c>
      <c r="B8" s="1" t="s">
        <v>172</v>
      </c>
      <c r="C8" s="1">
        <f>49/4</f>
        <v>12.25</v>
      </c>
      <c r="D8" s="1" t="s">
        <v>192</v>
      </c>
    </row>
    <row r="9" spans="1:4" x14ac:dyDescent="0.25">
      <c r="A9" s="1">
        <v>3</v>
      </c>
      <c r="B9" s="1" t="s">
        <v>168</v>
      </c>
      <c r="C9" s="1">
        <f>47/4</f>
        <v>11.75</v>
      </c>
      <c r="D9" s="1" t="s">
        <v>192</v>
      </c>
    </row>
    <row r="10" spans="1:4" x14ac:dyDescent="0.25">
      <c r="A10" s="1">
        <v>4</v>
      </c>
      <c r="B10" s="1" t="s">
        <v>4</v>
      </c>
      <c r="C10" s="1">
        <f>9/4</f>
        <v>2.25</v>
      </c>
      <c r="D10" s="1" t="s">
        <v>193</v>
      </c>
    </row>
    <row r="11" spans="1:4" x14ac:dyDescent="0.25">
      <c r="A11" s="1">
        <v>5</v>
      </c>
      <c r="B11" s="1" t="s">
        <v>175</v>
      </c>
      <c r="C11" s="1">
        <f>5/4</f>
        <v>1.25</v>
      </c>
      <c r="D11" s="1" t="s">
        <v>193</v>
      </c>
    </row>
    <row r="12" spans="1:4" x14ac:dyDescent="0.25">
      <c r="A12" s="1">
        <v>6</v>
      </c>
      <c r="B12" s="1" t="s">
        <v>167</v>
      </c>
      <c r="C12" s="1">
        <f>4/3</f>
        <v>1.3333333333333333</v>
      </c>
      <c r="D12" s="1" t="s">
        <v>193</v>
      </c>
    </row>
    <row r="14" spans="1:4" x14ac:dyDescent="0.25">
      <c r="A14" s="12" t="s">
        <v>187</v>
      </c>
      <c r="B14" s="12"/>
      <c r="C14" s="12"/>
    </row>
    <row r="15" spans="1:4" x14ac:dyDescent="0.25">
      <c r="A15" s="11" t="s">
        <v>185</v>
      </c>
      <c r="B15" s="11" t="s">
        <v>0</v>
      </c>
      <c r="C15" s="15" t="s">
        <v>184</v>
      </c>
      <c r="D15" s="14" t="s">
        <v>190</v>
      </c>
    </row>
    <row r="16" spans="1:4" x14ac:dyDescent="0.25">
      <c r="A16" s="1">
        <v>1</v>
      </c>
      <c r="B16" s="1" t="s">
        <v>177</v>
      </c>
      <c r="C16" s="16">
        <f>189/4</f>
        <v>47.25</v>
      </c>
      <c r="D16" s="1" t="s">
        <v>191</v>
      </c>
    </row>
    <row r="17" spans="1:4" x14ac:dyDescent="0.25">
      <c r="A17" s="1">
        <v>2</v>
      </c>
      <c r="B17" s="1" t="s">
        <v>172</v>
      </c>
      <c r="C17" s="16">
        <f>180/4</f>
        <v>45</v>
      </c>
      <c r="D17" s="1" t="s">
        <v>191</v>
      </c>
    </row>
    <row r="18" spans="1:4" x14ac:dyDescent="0.25">
      <c r="A18" s="1">
        <v>3</v>
      </c>
      <c r="B18" s="8" t="s">
        <v>166</v>
      </c>
      <c r="C18" s="16">
        <f>167/4</f>
        <v>41.75</v>
      </c>
      <c r="D18" s="1" t="s">
        <v>191</v>
      </c>
    </row>
    <row r="19" spans="1:4" x14ac:dyDescent="0.25">
      <c r="A19" s="1">
        <v>4</v>
      </c>
      <c r="B19" s="1" t="s">
        <v>173</v>
      </c>
      <c r="C19" s="16">
        <f>141/4</f>
        <v>35.25</v>
      </c>
      <c r="D19" s="1" t="s">
        <v>192</v>
      </c>
    </row>
    <row r="20" spans="1:4" x14ac:dyDescent="0.25">
      <c r="A20" s="1">
        <v>5</v>
      </c>
      <c r="B20" s="1" t="s">
        <v>167</v>
      </c>
      <c r="C20" s="16">
        <f>30/4</f>
        <v>7.5</v>
      </c>
      <c r="D20" s="1" t="s">
        <v>193</v>
      </c>
    </row>
    <row r="21" spans="1:4" x14ac:dyDescent="0.25">
      <c r="A21" s="1">
        <v>6</v>
      </c>
      <c r="B21" s="1" t="s">
        <v>168</v>
      </c>
      <c r="C21" s="16">
        <f>10/3</f>
        <v>3.3333333333333335</v>
      </c>
      <c r="D21" s="1" t="s">
        <v>193</v>
      </c>
    </row>
    <row r="22" spans="1:4" x14ac:dyDescent="0.25">
      <c r="A22" s="1">
        <v>7</v>
      </c>
      <c r="B22" s="1" t="s">
        <v>175</v>
      </c>
      <c r="C22" s="16">
        <f>8/4</f>
        <v>2</v>
      </c>
      <c r="D22" s="1" t="s">
        <v>193</v>
      </c>
    </row>
    <row r="23" spans="1:4" x14ac:dyDescent="0.25">
      <c r="A23" s="1">
        <v>8</v>
      </c>
      <c r="B23" s="8" t="s">
        <v>4</v>
      </c>
      <c r="C23" s="16">
        <f>5/4</f>
        <v>1.25</v>
      </c>
      <c r="D23" s="1" t="s">
        <v>193</v>
      </c>
    </row>
    <row r="24" spans="1:4" x14ac:dyDescent="0.25">
      <c r="D24" s="17"/>
    </row>
  </sheetData>
  <sortState ref="B16:C23">
    <sortCondition descending="1" ref="C16:C23"/>
  </sortState>
  <mergeCells count="2">
    <mergeCell ref="A14:C14"/>
    <mergeCell ref="A5:D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>
      <selection activeCell="F9" sqref="F9"/>
    </sheetView>
  </sheetViews>
  <sheetFormatPr defaultRowHeight="15" x14ac:dyDescent="0.25"/>
  <cols>
    <col min="1" max="1" width="7.140625" customWidth="1"/>
    <col min="2" max="2" width="51.42578125" bestFit="1" customWidth="1"/>
    <col min="3" max="3" width="13.85546875" bestFit="1" customWidth="1"/>
  </cols>
  <sheetData>
    <row r="1" spans="1:3" x14ac:dyDescent="0.25">
      <c r="A1" s="10" t="s">
        <v>189</v>
      </c>
    </row>
    <row r="3" spans="1:3" x14ac:dyDescent="0.25">
      <c r="A3" s="12" t="s">
        <v>183</v>
      </c>
      <c r="B3" s="12"/>
      <c r="C3" s="12"/>
    </row>
    <row r="4" spans="1:3" x14ac:dyDescent="0.25">
      <c r="A4" s="11" t="s">
        <v>185</v>
      </c>
      <c r="B4" s="11" t="s">
        <v>0</v>
      </c>
      <c r="C4" s="11" t="s">
        <v>184</v>
      </c>
    </row>
    <row r="5" spans="1:3" x14ac:dyDescent="0.25">
      <c r="A5" s="1">
        <v>1</v>
      </c>
      <c r="B5" s="1" t="s">
        <v>170</v>
      </c>
      <c r="C5" s="1">
        <v>28</v>
      </c>
    </row>
    <row r="6" spans="1:3" x14ac:dyDescent="0.25">
      <c r="A6" s="1">
        <v>2</v>
      </c>
      <c r="B6" s="1" t="s">
        <v>6</v>
      </c>
      <c r="C6" s="1">
        <f>95/4</f>
        <v>23.75</v>
      </c>
    </row>
    <row r="7" spans="1:3" x14ac:dyDescent="0.25">
      <c r="A7" s="1">
        <v>3</v>
      </c>
      <c r="B7" s="1" t="s">
        <v>171</v>
      </c>
      <c r="C7" s="1">
        <f>37/2</f>
        <v>18.5</v>
      </c>
    </row>
    <row r="8" spans="1:3" x14ac:dyDescent="0.25">
      <c r="A8" s="1">
        <v>4</v>
      </c>
      <c r="B8" s="1" t="s">
        <v>166</v>
      </c>
      <c r="C8" s="1">
        <f>55/4</f>
        <v>13.75</v>
      </c>
    </row>
    <row r="9" spans="1:3" x14ac:dyDescent="0.25">
      <c r="A9" s="1">
        <v>5</v>
      </c>
      <c r="B9" s="1" t="s">
        <v>172</v>
      </c>
      <c r="C9" s="1">
        <f>49/4</f>
        <v>12.25</v>
      </c>
    </row>
    <row r="10" spans="1:3" x14ac:dyDescent="0.25">
      <c r="A10" s="1">
        <v>6</v>
      </c>
      <c r="B10" s="1" t="s">
        <v>168</v>
      </c>
      <c r="C10" s="1">
        <f>47/4</f>
        <v>11.75</v>
      </c>
    </row>
    <row r="11" spans="1:3" x14ac:dyDescent="0.25">
      <c r="A11" s="1">
        <v>7</v>
      </c>
      <c r="B11" s="1" t="s">
        <v>169</v>
      </c>
      <c r="C11" s="1">
        <f>31/4</f>
        <v>7.75</v>
      </c>
    </row>
    <row r="12" spans="1:3" x14ac:dyDescent="0.25">
      <c r="A12" s="1">
        <v>8</v>
      </c>
      <c r="B12" s="1" t="s">
        <v>176</v>
      </c>
      <c r="C12" s="1">
        <f>12/2</f>
        <v>6</v>
      </c>
    </row>
    <row r="13" spans="1:3" x14ac:dyDescent="0.25">
      <c r="A13" s="1">
        <v>8</v>
      </c>
      <c r="B13" s="1" t="s">
        <v>7</v>
      </c>
      <c r="C13" s="1">
        <f>24/4</f>
        <v>6</v>
      </c>
    </row>
    <row r="14" spans="1:3" x14ac:dyDescent="0.25">
      <c r="A14" s="1">
        <v>9</v>
      </c>
      <c r="B14" s="1" t="s">
        <v>4</v>
      </c>
      <c r="C14" s="1">
        <f>9/4</f>
        <v>2.25</v>
      </c>
    </row>
    <row r="15" spans="1:3" x14ac:dyDescent="0.25">
      <c r="A15" s="1">
        <v>10</v>
      </c>
      <c r="B15" s="1" t="s">
        <v>167</v>
      </c>
      <c r="C15" s="1">
        <f>4/3</f>
        <v>1.3333333333333333</v>
      </c>
    </row>
    <row r="16" spans="1:3" x14ac:dyDescent="0.25">
      <c r="A16" s="1">
        <v>11</v>
      </c>
      <c r="B16" s="1" t="s">
        <v>175</v>
      </c>
      <c r="C16" s="1">
        <f>5/4</f>
        <v>1.25</v>
      </c>
    </row>
    <row r="18" spans="1:3" x14ac:dyDescent="0.25">
      <c r="A18" s="12" t="s">
        <v>187</v>
      </c>
      <c r="B18" s="12"/>
      <c r="C18" s="12"/>
    </row>
    <row r="19" spans="1:3" x14ac:dyDescent="0.25">
      <c r="A19" s="11" t="s">
        <v>185</v>
      </c>
      <c r="B19" s="11" t="s">
        <v>0</v>
      </c>
      <c r="C19" s="11" t="s">
        <v>184</v>
      </c>
    </row>
    <row r="20" spans="1:3" x14ac:dyDescent="0.25">
      <c r="A20" s="1">
        <v>1</v>
      </c>
      <c r="B20" s="1" t="s">
        <v>177</v>
      </c>
      <c r="C20" s="1">
        <f>189/4</f>
        <v>47.25</v>
      </c>
    </row>
    <row r="21" spans="1:3" x14ac:dyDescent="0.25">
      <c r="A21" s="1">
        <v>2</v>
      </c>
      <c r="B21" s="1" t="s">
        <v>174</v>
      </c>
      <c r="C21" s="1">
        <f>183/4</f>
        <v>45.75</v>
      </c>
    </row>
    <row r="22" spans="1:3" x14ac:dyDescent="0.25">
      <c r="A22" s="1">
        <v>3</v>
      </c>
      <c r="B22" s="1" t="s">
        <v>172</v>
      </c>
      <c r="C22" s="1">
        <f>180/4</f>
        <v>45</v>
      </c>
    </row>
    <row r="23" spans="1:3" x14ac:dyDescent="0.25">
      <c r="A23" s="1">
        <v>4</v>
      </c>
      <c r="B23" s="1" t="s">
        <v>171</v>
      </c>
      <c r="C23" s="1">
        <f>178/4</f>
        <v>44.5</v>
      </c>
    </row>
    <row r="24" spans="1:3" x14ac:dyDescent="0.25">
      <c r="A24" s="1">
        <v>5</v>
      </c>
      <c r="B24" s="8" t="s">
        <v>166</v>
      </c>
      <c r="C24" s="1">
        <f>167/4</f>
        <v>41.75</v>
      </c>
    </row>
    <row r="25" spans="1:3" x14ac:dyDescent="0.25">
      <c r="A25" s="1">
        <v>6</v>
      </c>
      <c r="B25" s="1" t="s">
        <v>170</v>
      </c>
      <c r="C25" s="1">
        <f>142/4</f>
        <v>35.5</v>
      </c>
    </row>
    <row r="26" spans="1:3" x14ac:dyDescent="0.25">
      <c r="A26" s="1">
        <v>7</v>
      </c>
      <c r="B26" s="1" t="s">
        <v>173</v>
      </c>
      <c r="C26" s="1">
        <f>141/4</f>
        <v>35.25</v>
      </c>
    </row>
    <row r="27" spans="1:3" x14ac:dyDescent="0.25">
      <c r="A27" s="1">
        <v>8</v>
      </c>
      <c r="B27" s="1" t="s">
        <v>7</v>
      </c>
      <c r="C27" s="1">
        <f>56/2</f>
        <v>28</v>
      </c>
    </row>
    <row r="28" spans="1:3" x14ac:dyDescent="0.25">
      <c r="A28" s="1">
        <v>9</v>
      </c>
      <c r="B28" s="1" t="s">
        <v>6</v>
      </c>
      <c r="C28" s="1">
        <f>110/4</f>
        <v>27.5</v>
      </c>
    </row>
    <row r="29" spans="1:3" x14ac:dyDescent="0.25">
      <c r="A29" s="1">
        <v>10</v>
      </c>
      <c r="B29" s="1" t="s">
        <v>169</v>
      </c>
      <c r="C29" s="1">
        <f>78/4</f>
        <v>19.5</v>
      </c>
    </row>
    <row r="30" spans="1:3" x14ac:dyDescent="0.25">
      <c r="A30" s="1">
        <v>11</v>
      </c>
      <c r="B30" s="1" t="s">
        <v>176</v>
      </c>
      <c r="C30" s="1">
        <f>36/4</f>
        <v>9</v>
      </c>
    </row>
    <row r="31" spans="1:3" x14ac:dyDescent="0.25">
      <c r="A31" s="1">
        <v>12</v>
      </c>
      <c r="B31" s="1" t="s">
        <v>167</v>
      </c>
      <c r="C31" s="1">
        <f>30/4</f>
        <v>7.5</v>
      </c>
    </row>
    <row r="32" spans="1:3" x14ac:dyDescent="0.25">
      <c r="A32" s="8">
        <v>13</v>
      </c>
      <c r="B32" s="1" t="s">
        <v>168</v>
      </c>
      <c r="C32" s="1">
        <f>10/3</f>
        <v>3.3333333333333335</v>
      </c>
    </row>
    <row r="33" spans="1:3" x14ac:dyDescent="0.25">
      <c r="A33" s="8">
        <v>14</v>
      </c>
      <c r="B33" s="1" t="s">
        <v>175</v>
      </c>
      <c r="C33" s="1">
        <f>8/4</f>
        <v>2</v>
      </c>
    </row>
    <row r="34" spans="1:3" x14ac:dyDescent="0.25">
      <c r="A34" s="8">
        <v>15</v>
      </c>
      <c r="B34" s="8" t="s">
        <v>4</v>
      </c>
      <c r="C34" s="1">
        <f>5/4</f>
        <v>1.25</v>
      </c>
    </row>
  </sheetData>
  <sortState ref="B20:C34">
    <sortCondition descending="1" ref="C20:C34"/>
  </sortState>
  <mergeCells count="2">
    <mergeCell ref="A3:C3"/>
    <mergeCell ref="A18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Протокол проверки</vt:lpstr>
      <vt:lpstr>Распределение команды очное</vt:lpstr>
      <vt:lpstr>Распределение команды заочное</vt:lpstr>
      <vt:lpstr>Распределение команды вместе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2021-05-15T10:46:12Z</dcterms:modified>
</cp:coreProperties>
</file>