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Лист1!$A$1:$P$76</definedName>
    <definedName name="_xlnm.Print_Area" localSheetId="0">Лист1!$A$1:$V$78</definedName>
  </definedNames>
  <calcPr calcId="145621"/>
</workbook>
</file>

<file path=xl/calcChain.xml><?xml version="1.0" encoding="utf-8"?>
<calcChain xmlns="http://schemas.openxmlformats.org/spreadsheetml/2006/main">
  <c r="AC80" i="1" l="1"/>
  <c r="AC81" i="1"/>
  <c r="AC84" i="1"/>
  <c r="S9" i="1"/>
  <c r="S19" i="1"/>
  <c r="S18" i="1"/>
  <c r="S16" i="1"/>
  <c r="S15" i="1"/>
  <c r="S13" i="1"/>
  <c r="S12" i="1"/>
  <c r="S11" i="1"/>
  <c r="S7" i="1"/>
  <c r="S6" i="1"/>
  <c r="S5" i="1"/>
  <c r="S4" i="1"/>
  <c r="S3" i="1"/>
  <c r="Y3" i="1"/>
  <c r="Z3" i="1"/>
  <c r="AA3" i="1"/>
  <c r="AB3" i="1"/>
  <c r="Y4" i="1"/>
  <c r="Z4" i="1"/>
  <c r="AA4" i="1"/>
  <c r="AB4" i="1"/>
  <c r="Y5" i="1"/>
  <c r="Z5" i="1"/>
  <c r="AA5" i="1"/>
  <c r="AB5" i="1"/>
  <c r="Y6" i="1"/>
  <c r="Z6" i="1"/>
  <c r="AA6" i="1"/>
  <c r="AB6" i="1"/>
  <c r="Y7" i="1"/>
  <c r="Z7" i="1"/>
  <c r="AA7" i="1"/>
  <c r="AB7" i="1"/>
  <c r="Y8" i="1"/>
  <c r="Z8" i="1"/>
  <c r="AA8" i="1"/>
  <c r="AB8" i="1"/>
  <c r="Y9" i="1"/>
  <c r="Z9" i="1"/>
  <c r="AA9" i="1"/>
  <c r="AB9" i="1"/>
  <c r="Y10" i="1"/>
  <c r="Z10" i="1"/>
  <c r="AA10" i="1"/>
  <c r="AB10" i="1"/>
  <c r="Y11" i="1"/>
  <c r="Z11" i="1"/>
  <c r="AA11" i="1"/>
  <c r="AB11" i="1"/>
  <c r="Y12" i="1"/>
  <c r="Z12" i="1"/>
  <c r="AA12" i="1"/>
  <c r="AB12" i="1"/>
  <c r="Y13" i="1"/>
  <c r="Z13" i="1"/>
  <c r="AA13" i="1"/>
  <c r="AB13" i="1"/>
  <c r="Y14" i="1"/>
  <c r="Z14" i="1"/>
  <c r="AA14" i="1"/>
  <c r="AB14" i="1"/>
  <c r="X15" i="1"/>
  <c r="Z15" i="1"/>
  <c r="AA15" i="1"/>
  <c r="AB15" i="1"/>
  <c r="X16" i="1"/>
  <c r="Z16" i="1"/>
  <c r="AA16" i="1"/>
  <c r="AB16" i="1"/>
  <c r="Y17" i="1"/>
  <c r="Z17" i="1"/>
  <c r="AA17" i="1"/>
  <c r="AB17" i="1"/>
  <c r="Y18" i="1"/>
  <c r="Z18" i="1"/>
  <c r="AA18" i="1"/>
  <c r="AB18" i="1"/>
  <c r="X19" i="1"/>
  <c r="Z19" i="1"/>
  <c r="AA19" i="1"/>
  <c r="AB19" i="1"/>
  <c r="X20" i="1"/>
  <c r="Z20" i="1"/>
  <c r="AA20" i="1"/>
  <c r="AB20" i="1"/>
  <c r="X21" i="1"/>
  <c r="Z21" i="1"/>
  <c r="AA21" i="1"/>
  <c r="AB21" i="1"/>
  <c r="X22" i="1"/>
  <c r="Y22" i="1"/>
  <c r="Z22" i="1"/>
  <c r="AB22" i="1"/>
  <c r="X23" i="1"/>
  <c r="Y23" i="1"/>
  <c r="Z23" i="1"/>
  <c r="AB23" i="1"/>
  <c r="X24" i="1"/>
  <c r="Y24" i="1"/>
  <c r="Z24" i="1"/>
  <c r="AB24" i="1"/>
  <c r="X25" i="1"/>
  <c r="Y25" i="1"/>
  <c r="Z25" i="1"/>
  <c r="AB25" i="1"/>
  <c r="X26" i="1"/>
  <c r="Y26" i="1"/>
  <c r="Z26" i="1"/>
  <c r="AB26" i="1"/>
  <c r="X27" i="1"/>
  <c r="Y27" i="1"/>
  <c r="Z27" i="1"/>
  <c r="AB27" i="1"/>
  <c r="X28" i="1"/>
  <c r="Y28" i="1"/>
  <c r="Z28" i="1"/>
  <c r="AB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Y36" i="1"/>
  <c r="Z36" i="1"/>
  <c r="AA36" i="1"/>
  <c r="AB36" i="1"/>
  <c r="Y37" i="1"/>
  <c r="Z37" i="1"/>
  <c r="AA37" i="1"/>
  <c r="AB37" i="1"/>
  <c r="Y38" i="1"/>
  <c r="Z38" i="1"/>
  <c r="AA38" i="1"/>
  <c r="AB38" i="1"/>
  <c r="Y39" i="1"/>
  <c r="Z39" i="1"/>
  <c r="AA39" i="1"/>
  <c r="AB39" i="1"/>
  <c r="Y40" i="1"/>
  <c r="Z40" i="1"/>
  <c r="AA40" i="1"/>
  <c r="AB40" i="1"/>
  <c r="Y41" i="1"/>
  <c r="Z41" i="1"/>
  <c r="AA41" i="1"/>
  <c r="AB41" i="1"/>
  <c r="Y42" i="1"/>
  <c r="Z42" i="1"/>
  <c r="AA42" i="1"/>
  <c r="AB42" i="1"/>
  <c r="Y43" i="1"/>
  <c r="Z43" i="1"/>
  <c r="AA43" i="1"/>
  <c r="AB43" i="1"/>
  <c r="Y44" i="1"/>
  <c r="Z44" i="1"/>
  <c r="AA44" i="1"/>
  <c r="AB44" i="1"/>
  <c r="Y45" i="1"/>
  <c r="Z45" i="1"/>
  <c r="AA45" i="1"/>
  <c r="AB45" i="1"/>
  <c r="Y46" i="1"/>
  <c r="Z46" i="1"/>
  <c r="AA46" i="1"/>
  <c r="AB46" i="1"/>
  <c r="Y47" i="1"/>
  <c r="Z47" i="1"/>
  <c r="AA47" i="1"/>
  <c r="AB47" i="1"/>
  <c r="Y48" i="1"/>
  <c r="Z48" i="1"/>
  <c r="AA48" i="1"/>
  <c r="AB48" i="1"/>
  <c r="Y49" i="1"/>
  <c r="Z49" i="1"/>
  <c r="AA49" i="1"/>
  <c r="AB49" i="1"/>
  <c r="Y50" i="1"/>
  <c r="Z50" i="1"/>
  <c r="AA50" i="1"/>
  <c r="AB50" i="1"/>
  <c r="Y51" i="1"/>
  <c r="Z51" i="1"/>
  <c r="AA51" i="1"/>
  <c r="AB51" i="1"/>
  <c r="Y52" i="1"/>
  <c r="Z52" i="1"/>
  <c r="AA52" i="1"/>
  <c r="AB52" i="1"/>
  <c r="Y53" i="1"/>
  <c r="Z53" i="1"/>
  <c r="AA53" i="1"/>
  <c r="AB53" i="1"/>
  <c r="X54" i="1"/>
  <c r="Y54" i="1"/>
  <c r="AA54" i="1"/>
  <c r="AB54" i="1"/>
  <c r="X55" i="1"/>
  <c r="Y55" i="1"/>
  <c r="AA55" i="1"/>
  <c r="AB55" i="1"/>
  <c r="X56" i="1"/>
  <c r="Y56" i="1"/>
  <c r="AA56" i="1"/>
  <c r="AB56" i="1"/>
  <c r="X57" i="1"/>
  <c r="Y57" i="1"/>
  <c r="AA57" i="1"/>
  <c r="AB57" i="1"/>
  <c r="X58" i="1"/>
  <c r="Y58" i="1"/>
  <c r="AA58" i="1"/>
  <c r="AB58" i="1"/>
  <c r="X59" i="1"/>
  <c r="Y59" i="1"/>
  <c r="AA59" i="1"/>
  <c r="AB59" i="1"/>
  <c r="X60" i="1"/>
  <c r="Y60" i="1"/>
  <c r="AA60" i="1"/>
  <c r="AB60" i="1"/>
  <c r="X61" i="1"/>
  <c r="Y61" i="1"/>
  <c r="AA61" i="1"/>
  <c r="AB61" i="1"/>
  <c r="Y62" i="1"/>
  <c r="Z62" i="1"/>
  <c r="AA62" i="1"/>
  <c r="AB62" i="1"/>
  <c r="Y63" i="1"/>
  <c r="Z63" i="1"/>
  <c r="AA63" i="1"/>
  <c r="AB63" i="1"/>
  <c r="X64" i="1"/>
  <c r="Y64" i="1"/>
  <c r="Z64" i="1"/>
  <c r="AB64" i="1"/>
  <c r="X65" i="1"/>
  <c r="Y65" i="1"/>
  <c r="Z65" i="1"/>
  <c r="AB65" i="1"/>
  <c r="X66" i="1"/>
  <c r="Y66" i="1"/>
  <c r="Z66" i="1"/>
  <c r="AB66" i="1"/>
  <c r="X67" i="1"/>
  <c r="Y67" i="1"/>
  <c r="Z67" i="1"/>
  <c r="AB67" i="1"/>
  <c r="X68" i="1"/>
  <c r="Y68" i="1"/>
  <c r="Z68" i="1"/>
  <c r="AB68" i="1"/>
  <c r="X69" i="1"/>
  <c r="Y69" i="1"/>
  <c r="AA69" i="1"/>
  <c r="AB69" i="1"/>
  <c r="X70" i="1"/>
  <c r="Y70" i="1"/>
  <c r="Z70" i="1"/>
  <c r="AA70" i="1"/>
  <c r="X71" i="1"/>
  <c r="Y71" i="1"/>
  <c r="Z71" i="1"/>
  <c r="AA71" i="1"/>
  <c r="X72" i="1"/>
  <c r="Y72" i="1"/>
  <c r="Z72" i="1"/>
  <c r="AA72" i="1"/>
  <c r="X73" i="1"/>
  <c r="Y73" i="1"/>
  <c r="Z73" i="1"/>
  <c r="AA73" i="1"/>
  <c r="X74" i="1"/>
  <c r="Y74" i="1"/>
  <c r="Z74" i="1"/>
  <c r="AA74" i="1"/>
  <c r="X75" i="1"/>
  <c r="Y75" i="1"/>
  <c r="Z75" i="1"/>
  <c r="AA75" i="1"/>
  <c r="X76" i="1"/>
  <c r="Y76" i="1"/>
  <c r="Z76" i="1"/>
  <c r="AA76" i="1"/>
  <c r="AB2" i="1"/>
  <c r="AA2" i="1"/>
  <c r="Z2" i="1"/>
  <c r="Y2" i="1"/>
  <c r="P60" i="1"/>
  <c r="Z60" i="1" s="1"/>
  <c r="P3" i="1"/>
  <c r="X3" i="1" s="1"/>
  <c r="P4" i="1"/>
  <c r="X4" i="1" s="1"/>
  <c r="P5" i="1"/>
  <c r="X5" i="1" s="1"/>
  <c r="P6" i="1"/>
  <c r="X6" i="1" s="1"/>
  <c r="P7" i="1"/>
  <c r="X7" i="1" s="1"/>
  <c r="P8" i="1"/>
  <c r="X8" i="1" s="1"/>
  <c r="P9" i="1"/>
  <c r="X9" i="1" s="1"/>
  <c r="P10" i="1"/>
  <c r="X10" i="1" s="1"/>
  <c r="P11" i="1"/>
  <c r="X11" i="1" s="1"/>
  <c r="P12" i="1"/>
  <c r="X12" i="1" s="1"/>
  <c r="P13" i="1"/>
  <c r="X13" i="1" s="1"/>
  <c r="P14" i="1"/>
  <c r="X14" i="1" s="1"/>
  <c r="P15" i="1"/>
  <c r="Y15" i="1" s="1"/>
  <c r="P16" i="1"/>
  <c r="Y16" i="1" s="1"/>
  <c r="P17" i="1"/>
  <c r="X17" i="1" s="1"/>
  <c r="P18" i="1"/>
  <c r="X18" i="1" s="1"/>
  <c r="P19" i="1"/>
  <c r="Y19" i="1" s="1"/>
  <c r="P20" i="1"/>
  <c r="Y20" i="1" s="1"/>
  <c r="P21" i="1"/>
  <c r="Y21" i="1" s="1"/>
  <c r="P22" i="1"/>
  <c r="AA22" i="1" s="1"/>
  <c r="P23" i="1"/>
  <c r="AA23" i="1" s="1"/>
  <c r="P24" i="1"/>
  <c r="AA24" i="1" s="1"/>
  <c r="P25" i="1"/>
  <c r="AA25" i="1" s="1"/>
  <c r="P26" i="1"/>
  <c r="AA26" i="1" s="1"/>
  <c r="P27" i="1"/>
  <c r="AA27" i="1" s="1"/>
  <c r="P28" i="1"/>
  <c r="AA28" i="1" s="1"/>
  <c r="P29" i="1"/>
  <c r="P30" i="1"/>
  <c r="AB30" i="1" s="1"/>
  <c r="P31" i="1"/>
  <c r="AB31" i="1" s="1"/>
  <c r="P32" i="1"/>
  <c r="AB32" i="1" s="1"/>
  <c r="P33" i="1"/>
  <c r="AB33" i="1" s="1"/>
  <c r="P34" i="1"/>
  <c r="AB34" i="1" s="1"/>
  <c r="P35" i="1"/>
  <c r="AB35" i="1" s="1"/>
  <c r="P36" i="1"/>
  <c r="P37" i="1"/>
  <c r="X37" i="1" s="1"/>
  <c r="P38" i="1"/>
  <c r="X38" i="1" s="1"/>
  <c r="P39" i="1"/>
  <c r="X39" i="1" s="1"/>
  <c r="P40" i="1"/>
  <c r="X40" i="1" s="1"/>
  <c r="P41" i="1"/>
  <c r="X41" i="1" s="1"/>
  <c r="P42" i="1"/>
  <c r="X42" i="1" s="1"/>
  <c r="P43" i="1"/>
  <c r="X43" i="1" s="1"/>
  <c r="P44" i="1"/>
  <c r="X44" i="1" s="1"/>
  <c r="P45" i="1"/>
  <c r="X45" i="1" s="1"/>
  <c r="P46" i="1"/>
  <c r="X46" i="1" s="1"/>
  <c r="P47" i="1"/>
  <c r="X47" i="1" s="1"/>
  <c r="P48" i="1"/>
  <c r="X48" i="1" s="1"/>
  <c r="P49" i="1"/>
  <c r="X49" i="1" s="1"/>
  <c r="P50" i="1"/>
  <c r="X50" i="1" s="1"/>
  <c r="P51" i="1"/>
  <c r="X51" i="1" s="1"/>
  <c r="P52" i="1"/>
  <c r="X52" i="1" s="1"/>
  <c r="P53" i="1"/>
  <c r="X53" i="1" s="1"/>
  <c r="P54" i="1"/>
  <c r="P55" i="1"/>
  <c r="Z55" i="1" s="1"/>
  <c r="P56" i="1"/>
  <c r="Z56" i="1" s="1"/>
  <c r="P57" i="1"/>
  <c r="Z57" i="1" s="1"/>
  <c r="P58" i="1"/>
  <c r="Z58" i="1" s="1"/>
  <c r="P59" i="1"/>
  <c r="Z59" i="1" s="1"/>
  <c r="P61" i="1"/>
  <c r="Z61" i="1" s="1"/>
  <c r="P62" i="1"/>
  <c r="X62" i="1" s="1"/>
  <c r="P63" i="1"/>
  <c r="X63" i="1" s="1"/>
  <c r="P64" i="1"/>
  <c r="AA64" i="1" s="1"/>
  <c r="P65" i="1"/>
  <c r="AA65" i="1" s="1"/>
  <c r="P66" i="1"/>
  <c r="AA66" i="1" s="1"/>
  <c r="P67" i="1"/>
  <c r="AA67" i="1" s="1"/>
  <c r="P68" i="1"/>
  <c r="AA68" i="1" s="1"/>
  <c r="P69" i="1"/>
  <c r="Z69" i="1" s="1"/>
  <c r="P70" i="1"/>
  <c r="AB70" i="1" s="1"/>
  <c r="P71" i="1"/>
  <c r="AB71" i="1" s="1"/>
  <c r="P72" i="1"/>
  <c r="AB72" i="1" s="1"/>
  <c r="P73" i="1"/>
  <c r="AB73" i="1" s="1"/>
  <c r="P74" i="1"/>
  <c r="AB74" i="1" s="1"/>
  <c r="P75" i="1"/>
  <c r="AB75" i="1" s="1"/>
  <c r="P76" i="1"/>
  <c r="AB76" i="1" s="1"/>
  <c r="P2" i="1"/>
  <c r="X2" i="1" s="1"/>
  <c r="X36" i="1" l="1"/>
  <c r="T36" i="1"/>
  <c r="U36" i="1" s="1"/>
  <c r="Z82" i="1"/>
  <c r="T4" i="1"/>
  <c r="U4" i="1" s="1"/>
  <c r="X82" i="1"/>
  <c r="V9" i="1" s="1"/>
  <c r="X85" i="1"/>
  <c r="V15" i="1" s="1"/>
  <c r="Y85" i="1"/>
  <c r="Y82" i="1"/>
  <c r="V11" i="1" s="1"/>
  <c r="AA82" i="1"/>
  <c r="V12" i="1" s="1"/>
  <c r="AB85" i="1"/>
  <c r="V19" i="1" s="1"/>
  <c r="AA85" i="1"/>
  <c r="V18" i="1" s="1"/>
  <c r="T19" i="1"/>
  <c r="U19" i="1" s="1"/>
  <c r="X83" i="1"/>
  <c r="AA83" i="1"/>
  <c r="Y83" i="1"/>
  <c r="X86" i="1"/>
  <c r="AA86" i="1"/>
  <c r="Y86" i="1"/>
  <c r="T16" i="1"/>
  <c r="U16" i="1" s="1"/>
  <c r="T18" i="1"/>
  <c r="U18" i="1" s="1"/>
  <c r="Z83" i="1"/>
  <c r="AB86" i="1"/>
  <c r="T11" i="1"/>
  <c r="U11" i="1" s="1"/>
  <c r="T12" i="1"/>
  <c r="U12" i="1" s="1"/>
  <c r="T15" i="1"/>
  <c r="U15" i="1" s="1"/>
  <c r="T13" i="1"/>
  <c r="U13" i="1" s="1"/>
  <c r="T7" i="1"/>
  <c r="U7" i="1" s="1"/>
  <c r="T9" i="1"/>
  <c r="U9" i="1" s="1"/>
  <c r="AB29" i="1"/>
  <c r="AB82" i="1" s="1"/>
  <c r="V13" i="1" s="1"/>
  <c r="T3" i="1"/>
  <c r="U3" i="1" s="1"/>
  <c r="T5" i="1"/>
  <c r="U5" i="1" s="1"/>
  <c r="Z54" i="1"/>
  <c r="Z86" i="1" s="1"/>
  <c r="T6" i="1"/>
  <c r="U6" i="1" s="1"/>
  <c r="AA78" i="1"/>
  <c r="V6" i="1" s="1"/>
  <c r="Y78" i="1"/>
  <c r="V5" i="1" s="1"/>
  <c r="Z78" i="1"/>
  <c r="V4" i="1" s="1"/>
  <c r="X79" i="1"/>
  <c r="X78" i="1"/>
  <c r="AA79" i="1"/>
  <c r="Y79" i="1"/>
  <c r="AB78" i="1" l="1"/>
  <c r="V7" i="1" s="1"/>
  <c r="AB79" i="1"/>
  <c r="Z79" i="1"/>
  <c r="AC82" i="1"/>
  <c r="V3" i="1"/>
  <c r="AB83" i="1"/>
  <c r="AC83" i="1" s="1"/>
  <c r="Z85" i="1"/>
  <c r="AC86" i="1"/>
  <c r="AC78" i="1" l="1"/>
  <c r="AC79" i="1"/>
  <c r="AC85" i="1"/>
  <c r="V16" i="1"/>
</calcChain>
</file>

<file path=xl/sharedStrings.xml><?xml version="1.0" encoding="utf-8"?>
<sst xmlns="http://schemas.openxmlformats.org/spreadsheetml/2006/main" count="202" uniqueCount="98">
  <si>
    <t>№</t>
  </si>
  <si>
    <t>ФИО</t>
  </si>
  <si>
    <t>ID</t>
  </si>
  <si>
    <t>ВУЗ</t>
  </si>
  <si>
    <t>Лейла Александра Резаей</t>
  </si>
  <si>
    <t>Суматохин Владислав Александрович</t>
  </si>
  <si>
    <t>Сагитова Надежда Сергеевна</t>
  </si>
  <si>
    <t>Сагитова Любовь Сергеевна</t>
  </si>
  <si>
    <t>Рынков Лев Александрович</t>
  </si>
  <si>
    <t>Сорокин Вадим</t>
  </si>
  <si>
    <t>Пихенько Денис</t>
  </si>
  <si>
    <t>Гогиташвили Елена</t>
  </si>
  <si>
    <t>Ракова Ирина Андреевна</t>
  </si>
  <si>
    <t>Зиновкин Андрей Витальевич</t>
  </si>
  <si>
    <t>Емельянова Анна Александровна</t>
  </si>
  <si>
    <t>Белоусов Георгий Радомирович</t>
  </si>
  <si>
    <t>Кресик Андрей Андреевич</t>
  </si>
  <si>
    <t>Хвалов Михаил Михайлович</t>
  </si>
  <si>
    <t>Щербинина Юлия Олеговна</t>
  </si>
  <si>
    <t>курс</t>
  </si>
  <si>
    <t>сумма</t>
  </si>
  <si>
    <t>Довгопол Денис Игоревич</t>
  </si>
  <si>
    <t>Ерофеев Андрей Сергеевич</t>
  </si>
  <si>
    <t>Филиппов Артем Алексеевич</t>
  </si>
  <si>
    <t>Емелин Сергей Романович</t>
  </si>
  <si>
    <t>Ирхин Иван Михайлович</t>
  </si>
  <si>
    <t>Трухан Иван Михайлович</t>
  </si>
  <si>
    <t>Филонов Никита Станиславович</t>
  </si>
  <si>
    <t>Топуран Буян Херелович</t>
  </si>
  <si>
    <t>Иванов Сергей Сергеевич</t>
  </si>
  <si>
    <t>Парусов Дмитрий Валерьевич</t>
  </si>
  <si>
    <t>Некрут Павел Юрьевич</t>
  </si>
  <si>
    <t>Елистратов Дмитрий Алевсеевич</t>
  </si>
  <si>
    <t>МПУ</t>
  </si>
  <si>
    <t>Моцок Екатерина Андреевна</t>
  </si>
  <si>
    <t>Климов Егор Михайлович</t>
  </si>
  <si>
    <t>Ананченко Иван Александрович</t>
  </si>
  <si>
    <t>Рахматуллаев Ислом</t>
  </si>
  <si>
    <t>Хужахметов Шамиль Ряшидович</t>
  </si>
  <si>
    <t>Павлиш Данила Андреевич</t>
  </si>
  <si>
    <t>Кишваров Муххаммаджон</t>
  </si>
  <si>
    <t>Гладкова Юлия Евгеньевна</t>
  </si>
  <si>
    <t>Белоус Елизавета Ивановна</t>
  </si>
  <si>
    <t>РГУФКСМиТ</t>
  </si>
  <si>
    <t>Огородник Константин Федорович</t>
  </si>
  <si>
    <t>Шатохин Егор Игоревич</t>
  </si>
  <si>
    <t>Амбарцумян Давид Каренович</t>
  </si>
  <si>
    <t>Бузина Екатерина</t>
  </si>
  <si>
    <t>ВА РВСН</t>
  </si>
  <si>
    <t>Канаев Евгений Алексеевич</t>
  </si>
  <si>
    <t>ФВА РВСН</t>
  </si>
  <si>
    <t>Салмин Юсеф Ринатович</t>
  </si>
  <si>
    <t>Пилипенко Владимир Андреевич</t>
  </si>
  <si>
    <t>Кудрявцев Владислав Роамнович</t>
  </si>
  <si>
    <t>Сутягин Евгений Алексеевич</t>
  </si>
  <si>
    <t>Гончаров Андрей Алексеевич</t>
  </si>
  <si>
    <t>Арсентьев Александр Дмитриевич</t>
  </si>
  <si>
    <t>Сапельников Олег</t>
  </si>
  <si>
    <t>Лихачев Станислав</t>
  </si>
  <si>
    <t>Кузьмин Андрей</t>
  </si>
  <si>
    <t>Саковский валерий</t>
  </si>
  <si>
    <t>Дадашев Мурад</t>
  </si>
  <si>
    <t>Соловьев Егор</t>
  </si>
  <si>
    <t>Томилин Илья</t>
  </si>
  <si>
    <t>Бондарюк Сергей</t>
  </si>
  <si>
    <t>Черкасов Илья</t>
  </si>
  <si>
    <t>Столбов Владимир</t>
  </si>
  <si>
    <t>Ишимбаев Григорий</t>
  </si>
  <si>
    <t>РГУНГ</t>
  </si>
  <si>
    <t>Носачев Анатолий</t>
  </si>
  <si>
    <t>Коноплева Виктория</t>
  </si>
  <si>
    <t>Квитаченко Илья</t>
  </si>
  <si>
    <t>Осокин Сергей</t>
  </si>
  <si>
    <t>Фатыхов Гамир</t>
  </si>
  <si>
    <t>Агирре Кабрера Даниэль</t>
  </si>
  <si>
    <t>Козлов Владимир</t>
  </si>
  <si>
    <t>Самойлова Анастасия</t>
  </si>
  <si>
    <t>Минев Юрий</t>
  </si>
  <si>
    <t>Беспалько Роман</t>
  </si>
  <si>
    <t>Земцов Алексей</t>
  </si>
  <si>
    <t>Фурса Лукьян</t>
  </si>
  <si>
    <t>Копейкин Дмитрий</t>
  </si>
  <si>
    <t>Ардыханов Булат</t>
  </si>
  <si>
    <t>Тутов Мухадин</t>
  </si>
  <si>
    <t>Сошилов Николай</t>
  </si>
  <si>
    <t>Султангараев Дамир</t>
  </si>
  <si>
    <t>макс</t>
  </si>
  <si>
    <t>средн</t>
  </si>
  <si>
    <t>кол-во</t>
  </si>
  <si>
    <t>РГУФК</t>
  </si>
  <si>
    <t>ВА</t>
  </si>
  <si>
    <t>ФВА</t>
  </si>
  <si>
    <t>1 курс</t>
  </si>
  <si>
    <t>Общая</t>
  </si>
  <si>
    <t>2 курс</t>
  </si>
  <si>
    <t>-</t>
  </si>
  <si>
    <t>Зав. каф. "Математика"</t>
  </si>
  <si>
    <t>Жукова Г.С.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</si>
</sst>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quotePrefix="1"/>
    <xf numFmtId="0" fontId="0" fillId="0" borderId="0" xfId="0" applyFill="1"/>
    <xf numFmtId="0" fontId="0" fillId="2" borderId="0" xfId="0" applyFill="1"/>
    <xf numFmtId="0" fontId="0" fillId="3" borderId="0" xfId="0" applyFill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6"/>
  <sheetViews>
    <sheetView tabSelected="1" workbookViewId="0">
      <pane ySplit="1" topLeftCell="A20" activePane="bottomLeft" state="frozen"/>
      <selection pane="bottomLeft" activeCell="B37" sqref="B37"/>
    </sheetView>
  </sheetViews>
  <sheetFormatPr defaultRowHeight="15" x14ac:dyDescent="0.25"/>
  <cols>
    <col min="1" max="1" width="5.42578125" bestFit="1" customWidth="1"/>
    <col min="2" max="2" width="36.28515625" bestFit="1" customWidth="1"/>
    <col min="3" max="3" width="5.140625" customWidth="1"/>
    <col min="4" max="4" width="11.7109375" bestFit="1" customWidth="1"/>
    <col min="5" max="5" width="6" customWidth="1"/>
    <col min="6" max="14" width="2" bestFit="1" customWidth="1"/>
    <col min="15" max="15" width="3" bestFit="1" customWidth="1"/>
    <col min="16" max="16" width="6.7109375" bestFit="1" customWidth="1"/>
    <col min="18" max="18" width="11.7109375" bestFit="1" customWidth="1"/>
    <col min="21" max="21" width="8.85546875" customWidth="1"/>
    <col min="22" max="22" width="6.42578125" bestFit="1" customWidth="1"/>
    <col min="26" max="26" width="10.85546875" bestFit="1" customWidth="1"/>
  </cols>
  <sheetData>
    <row r="1" spans="1:28" x14ac:dyDescent="0.25">
      <c r="A1" t="s">
        <v>0</v>
      </c>
      <c r="B1" t="s">
        <v>1</v>
      </c>
      <c r="C1" t="s">
        <v>2</v>
      </c>
      <c r="D1" t="s">
        <v>3</v>
      </c>
      <c r="E1" t="s">
        <v>19</v>
      </c>
      <c r="F1">
        <v>1</v>
      </c>
      <c r="G1">
        <v>2</v>
      </c>
      <c r="H1">
        <v>3</v>
      </c>
      <c r="I1">
        <v>4</v>
      </c>
      <c r="J1">
        <v>5</v>
      </c>
      <c r="K1">
        <v>6</v>
      </c>
      <c r="L1">
        <v>7</v>
      </c>
      <c r="M1">
        <v>8</v>
      </c>
      <c r="N1">
        <v>9</v>
      </c>
      <c r="O1">
        <v>10</v>
      </c>
      <c r="P1" t="s">
        <v>20</v>
      </c>
      <c r="S1" t="s">
        <v>88</v>
      </c>
      <c r="T1" t="s">
        <v>20</v>
      </c>
      <c r="U1" t="s">
        <v>87</v>
      </c>
      <c r="V1" t="s">
        <v>86</v>
      </c>
      <c r="X1" t="s">
        <v>33</v>
      </c>
      <c r="Y1" t="s">
        <v>89</v>
      </c>
      <c r="Z1" t="s">
        <v>68</v>
      </c>
      <c r="AA1" t="s">
        <v>90</v>
      </c>
      <c r="AB1" t="s">
        <v>91</v>
      </c>
    </row>
    <row r="2" spans="1:28" x14ac:dyDescent="0.25">
      <c r="A2">
        <v>1</v>
      </c>
      <c r="B2" s="1" t="s">
        <v>12</v>
      </c>
      <c r="C2" s="3">
        <v>101</v>
      </c>
      <c r="D2" t="s">
        <v>33</v>
      </c>
      <c r="E2">
        <v>1</v>
      </c>
      <c r="F2">
        <v>3</v>
      </c>
      <c r="G2">
        <v>3</v>
      </c>
      <c r="H2">
        <v>1</v>
      </c>
      <c r="I2">
        <v>3</v>
      </c>
      <c r="J2">
        <v>1</v>
      </c>
      <c r="K2">
        <v>1</v>
      </c>
      <c r="L2">
        <v>3</v>
      </c>
      <c r="M2">
        <v>3</v>
      </c>
      <c r="P2" s="4">
        <f>SUM(F2:O2)</f>
        <v>18</v>
      </c>
      <c r="R2" s="8" t="s">
        <v>93</v>
      </c>
      <c r="S2" s="8"/>
      <c r="T2" s="8"/>
      <c r="U2" s="8"/>
      <c r="V2" s="8"/>
      <c r="X2">
        <f t="shared" ref="X2:X33" si="0">IF(D2="МПУ",P2,0)</f>
        <v>18</v>
      </c>
      <c r="Y2">
        <f t="shared" ref="Y2:Y33" si="1">IF(D2="РГУФКСМиТ",P2,0)</f>
        <v>0</v>
      </c>
      <c r="Z2">
        <f t="shared" ref="Z2:Z33" si="2">IF(D2="РГУНГ",P2,0)</f>
        <v>0</v>
      </c>
      <c r="AA2">
        <f t="shared" ref="AA2:AA33" si="3">IF(D2="ВА РВСН",P2,0)</f>
        <v>0</v>
      </c>
      <c r="AB2">
        <f t="shared" ref="AB2:AB33" si="4">IF(D2="ФВА РВСН",P2,0)</f>
        <v>0</v>
      </c>
    </row>
    <row r="3" spans="1:28" x14ac:dyDescent="0.25">
      <c r="A3">
        <v>2</v>
      </c>
      <c r="B3" s="1" t="s">
        <v>34</v>
      </c>
      <c r="C3" s="3">
        <v>102</v>
      </c>
      <c r="D3" t="s">
        <v>33</v>
      </c>
      <c r="E3">
        <v>1</v>
      </c>
      <c r="F3">
        <v>0</v>
      </c>
      <c r="G3">
        <v>0</v>
      </c>
      <c r="H3">
        <v>3</v>
      </c>
      <c r="I3">
        <v>1</v>
      </c>
      <c r="J3">
        <v>0</v>
      </c>
      <c r="K3">
        <v>2</v>
      </c>
      <c r="L3">
        <v>3</v>
      </c>
      <c r="M3">
        <v>1</v>
      </c>
      <c r="P3">
        <f t="shared" ref="P3:P66" si="5">SUM(F3:O3)</f>
        <v>10</v>
      </c>
      <c r="R3" t="s">
        <v>33</v>
      </c>
      <c r="S3">
        <f>COUNTIF($D$2:$D$76,"МПУ")</f>
        <v>35</v>
      </c>
      <c r="T3">
        <f>SUMIF($D$2:$D$76,"МПУ",$P$2:$P$76)</f>
        <v>129</v>
      </c>
      <c r="U3">
        <f>T3/S3</f>
        <v>3.6857142857142855</v>
      </c>
      <c r="V3">
        <f>X78</f>
        <v>18</v>
      </c>
      <c r="X3">
        <f t="shared" si="0"/>
        <v>10</v>
      </c>
      <c r="Y3">
        <f t="shared" si="1"/>
        <v>0</v>
      </c>
      <c r="Z3">
        <f t="shared" si="2"/>
        <v>0</v>
      </c>
      <c r="AA3">
        <f t="shared" si="3"/>
        <v>0</v>
      </c>
      <c r="AB3">
        <f t="shared" si="4"/>
        <v>0</v>
      </c>
    </row>
    <row r="4" spans="1:28" x14ac:dyDescent="0.25">
      <c r="A4">
        <v>3</v>
      </c>
      <c r="B4" s="1" t="s">
        <v>17</v>
      </c>
      <c r="C4" s="3">
        <v>103</v>
      </c>
      <c r="D4" t="s">
        <v>33</v>
      </c>
      <c r="E4">
        <v>1</v>
      </c>
      <c r="F4">
        <v>0</v>
      </c>
      <c r="G4">
        <v>3</v>
      </c>
      <c r="H4">
        <v>0</v>
      </c>
      <c r="I4">
        <v>0</v>
      </c>
      <c r="J4">
        <v>0</v>
      </c>
      <c r="K4">
        <v>0</v>
      </c>
      <c r="L4">
        <v>2</v>
      </c>
      <c r="M4">
        <v>0</v>
      </c>
      <c r="P4">
        <f t="shared" si="5"/>
        <v>5</v>
      </c>
      <c r="R4" t="s">
        <v>68</v>
      </c>
      <c r="S4">
        <f>COUNTIF($D$2:$D$76,"РГУНГ")</f>
        <v>9</v>
      </c>
      <c r="T4">
        <f>SUMIF($D$2:$D$76,"РГУНГ",$P$2:$P$76)</f>
        <v>50</v>
      </c>
      <c r="U4">
        <f t="shared" ref="U4:U7" si="6">T4/S4</f>
        <v>5.5555555555555554</v>
      </c>
      <c r="V4">
        <f>Z78</f>
        <v>15</v>
      </c>
      <c r="X4">
        <f t="shared" si="0"/>
        <v>5</v>
      </c>
      <c r="Y4">
        <f t="shared" si="1"/>
        <v>0</v>
      </c>
      <c r="Z4">
        <f t="shared" si="2"/>
        <v>0</v>
      </c>
      <c r="AA4">
        <f t="shared" si="3"/>
        <v>0</v>
      </c>
      <c r="AB4">
        <f t="shared" si="4"/>
        <v>0</v>
      </c>
    </row>
    <row r="5" spans="1:28" x14ac:dyDescent="0.25">
      <c r="A5">
        <v>4</v>
      </c>
      <c r="B5" s="1" t="s">
        <v>35</v>
      </c>
      <c r="C5" s="3">
        <v>104</v>
      </c>
      <c r="D5" t="s">
        <v>33</v>
      </c>
      <c r="E5">
        <v>1</v>
      </c>
      <c r="F5">
        <v>3</v>
      </c>
      <c r="G5">
        <v>3</v>
      </c>
      <c r="H5">
        <v>0</v>
      </c>
      <c r="I5">
        <v>3</v>
      </c>
      <c r="J5">
        <v>0</v>
      </c>
      <c r="K5">
        <v>1</v>
      </c>
      <c r="L5">
        <v>1</v>
      </c>
      <c r="M5">
        <v>0</v>
      </c>
      <c r="P5">
        <f t="shared" si="5"/>
        <v>11</v>
      </c>
      <c r="R5" t="s">
        <v>43</v>
      </c>
      <c r="S5">
        <f>COUNTIF($D$2:$D$76,"РГУФКСМиТ")</f>
        <v>5</v>
      </c>
      <c r="T5">
        <f>SUMIF($D$2:$D$76,"РГУФКСМиТ",$P$2:$P$76)</f>
        <v>9</v>
      </c>
      <c r="U5">
        <f t="shared" si="6"/>
        <v>1.8</v>
      </c>
      <c r="V5">
        <f>Y78</f>
        <v>4</v>
      </c>
      <c r="X5">
        <f t="shared" si="0"/>
        <v>11</v>
      </c>
      <c r="Y5">
        <f t="shared" si="1"/>
        <v>0</v>
      </c>
      <c r="Z5">
        <f t="shared" si="2"/>
        <v>0</v>
      </c>
      <c r="AA5">
        <f t="shared" si="3"/>
        <v>0</v>
      </c>
      <c r="AB5">
        <f t="shared" si="4"/>
        <v>0</v>
      </c>
    </row>
    <row r="6" spans="1:28" x14ac:dyDescent="0.25">
      <c r="A6">
        <v>5</v>
      </c>
      <c r="B6" s="1" t="s">
        <v>16</v>
      </c>
      <c r="C6" s="3">
        <v>105</v>
      </c>
      <c r="D6" t="s">
        <v>33</v>
      </c>
      <c r="E6">
        <v>1</v>
      </c>
      <c r="F6">
        <v>0</v>
      </c>
      <c r="G6">
        <v>1</v>
      </c>
      <c r="H6">
        <v>0</v>
      </c>
      <c r="I6">
        <v>0</v>
      </c>
      <c r="J6">
        <v>0</v>
      </c>
      <c r="K6">
        <v>1</v>
      </c>
      <c r="L6">
        <v>0</v>
      </c>
      <c r="M6">
        <v>0</v>
      </c>
      <c r="P6">
        <f t="shared" si="5"/>
        <v>2</v>
      </c>
      <c r="R6" t="s">
        <v>48</v>
      </c>
      <c r="S6">
        <f>COUNTIF($D$2:$D$76,"ВА РВСН")</f>
        <v>12</v>
      </c>
      <c r="T6">
        <f>SUMIF($D$2:$D$76,"ВА РВСН",$P$2:$P$76)</f>
        <v>158</v>
      </c>
      <c r="U6">
        <f t="shared" si="6"/>
        <v>13.166666666666666</v>
      </c>
      <c r="V6">
        <f>AA78</f>
        <v>23</v>
      </c>
      <c r="X6">
        <f t="shared" si="0"/>
        <v>2</v>
      </c>
      <c r="Y6">
        <f t="shared" si="1"/>
        <v>0</v>
      </c>
      <c r="Z6">
        <f t="shared" si="2"/>
        <v>0</v>
      </c>
      <c r="AA6">
        <f t="shared" si="3"/>
        <v>0</v>
      </c>
      <c r="AB6">
        <f t="shared" si="4"/>
        <v>0</v>
      </c>
    </row>
    <row r="7" spans="1:28" x14ac:dyDescent="0.25">
      <c r="A7">
        <v>6</v>
      </c>
      <c r="B7" s="1" t="s">
        <v>13</v>
      </c>
      <c r="C7" s="3">
        <v>106</v>
      </c>
      <c r="D7" t="s">
        <v>33</v>
      </c>
      <c r="E7">
        <v>1</v>
      </c>
      <c r="F7">
        <v>0</v>
      </c>
      <c r="G7">
        <v>3</v>
      </c>
      <c r="H7">
        <v>0</v>
      </c>
      <c r="I7">
        <v>0</v>
      </c>
      <c r="J7">
        <v>0</v>
      </c>
      <c r="K7">
        <v>0</v>
      </c>
      <c r="L7">
        <v>2</v>
      </c>
      <c r="M7">
        <v>1</v>
      </c>
      <c r="P7">
        <f t="shared" si="5"/>
        <v>6</v>
      </c>
      <c r="R7" t="s">
        <v>50</v>
      </c>
      <c r="S7">
        <f>COUNTIF($D$2:$D$76,"ФВА РВСН")</f>
        <v>14</v>
      </c>
      <c r="T7">
        <f>SUMIF($D$2:$D$76,"ФВА РВСН",$P$2:$P$76)</f>
        <v>165</v>
      </c>
      <c r="U7">
        <f t="shared" si="6"/>
        <v>11.785714285714286</v>
      </c>
      <c r="V7">
        <f>AB78</f>
        <v>29</v>
      </c>
      <c r="X7">
        <f t="shared" si="0"/>
        <v>6</v>
      </c>
      <c r="Y7">
        <f t="shared" si="1"/>
        <v>0</v>
      </c>
      <c r="Z7">
        <f t="shared" si="2"/>
        <v>0</v>
      </c>
      <c r="AA7">
        <f t="shared" si="3"/>
        <v>0</v>
      </c>
      <c r="AB7">
        <f t="shared" si="4"/>
        <v>0</v>
      </c>
    </row>
    <row r="8" spans="1:28" x14ac:dyDescent="0.25">
      <c r="A8">
        <v>7</v>
      </c>
      <c r="B8" s="1" t="s">
        <v>36</v>
      </c>
      <c r="C8" s="3">
        <v>107</v>
      </c>
      <c r="D8" t="s">
        <v>33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P8">
        <f t="shared" si="5"/>
        <v>1</v>
      </c>
      <c r="R8" s="8" t="s">
        <v>92</v>
      </c>
      <c r="S8" s="8"/>
      <c r="T8" s="8"/>
      <c r="U8" s="8"/>
      <c r="V8" s="8"/>
      <c r="X8">
        <f t="shared" si="0"/>
        <v>1</v>
      </c>
      <c r="Y8">
        <f t="shared" si="1"/>
        <v>0</v>
      </c>
      <c r="Z8">
        <f t="shared" si="2"/>
        <v>0</v>
      </c>
      <c r="AA8">
        <f t="shared" si="3"/>
        <v>0</v>
      </c>
      <c r="AB8">
        <f t="shared" si="4"/>
        <v>0</v>
      </c>
    </row>
    <row r="9" spans="1:28" x14ac:dyDescent="0.25">
      <c r="A9">
        <v>8</v>
      </c>
      <c r="B9" s="1" t="s">
        <v>15</v>
      </c>
      <c r="C9" s="3">
        <v>108</v>
      </c>
      <c r="D9" t="s">
        <v>33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P9">
        <f t="shared" si="5"/>
        <v>1</v>
      </c>
      <c r="R9" t="s">
        <v>33</v>
      </c>
      <c r="S9">
        <f>COUNTIF($D$2:$D$35,"МПУ")</f>
        <v>15</v>
      </c>
      <c r="T9">
        <f>SUMIF($D$2:$D$35,"МПУ",$P$2:$P$35)</f>
        <v>100</v>
      </c>
      <c r="U9">
        <f>T9/S9</f>
        <v>6.666666666666667</v>
      </c>
      <c r="V9">
        <f>X82</f>
        <v>18</v>
      </c>
      <c r="X9">
        <f t="shared" si="0"/>
        <v>1</v>
      </c>
      <c r="Y9">
        <f t="shared" si="1"/>
        <v>0</v>
      </c>
      <c r="Z9">
        <f t="shared" si="2"/>
        <v>0</v>
      </c>
      <c r="AA9">
        <f t="shared" si="3"/>
        <v>0</v>
      </c>
      <c r="AB9">
        <f t="shared" si="4"/>
        <v>0</v>
      </c>
    </row>
    <row r="10" spans="1:28" x14ac:dyDescent="0.25">
      <c r="A10">
        <v>9</v>
      </c>
      <c r="B10" s="1" t="s">
        <v>37</v>
      </c>
      <c r="C10" s="3">
        <v>109</v>
      </c>
      <c r="D10" t="s">
        <v>33</v>
      </c>
      <c r="E10">
        <v>1</v>
      </c>
      <c r="F10">
        <v>0</v>
      </c>
      <c r="G10">
        <v>0</v>
      </c>
      <c r="H10">
        <v>0</v>
      </c>
      <c r="I10">
        <v>1</v>
      </c>
      <c r="J10">
        <v>2</v>
      </c>
      <c r="K10">
        <v>3</v>
      </c>
      <c r="L10">
        <v>0</v>
      </c>
      <c r="M10">
        <v>0</v>
      </c>
      <c r="P10">
        <f t="shared" si="5"/>
        <v>6</v>
      </c>
      <c r="R10" t="s">
        <v>68</v>
      </c>
      <c r="S10" t="s">
        <v>95</v>
      </c>
      <c r="T10" t="s">
        <v>95</v>
      </c>
      <c r="U10" t="s">
        <v>95</v>
      </c>
      <c r="V10" t="s">
        <v>95</v>
      </c>
      <c r="X10">
        <f t="shared" si="0"/>
        <v>6</v>
      </c>
      <c r="Y10">
        <f t="shared" si="1"/>
        <v>0</v>
      </c>
      <c r="Z10">
        <f t="shared" si="2"/>
        <v>0</v>
      </c>
      <c r="AA10">
        <f t="shared" si="3"/>
        <v>0</v>
      </c>
      <c r="AB10">
        <f t="shared" si="4"/>
        <v>0</v>
      </c>
    </row>
    <row r="11" spans="1:28" x14ac:dyDescent="0.25">
      <c r="A11">
        <v>10</v>
      </c>
      <c r="B11" s="1" t="s">
        <v>18</v>
      </c>
      <c r="C11" s="3">
        <v>110</v>
      </c>
      <c r="D11" t="s">
        <v>33</v>
      </c>
      <c r="E11">
        <v>1</v>
      </c>
      <c r="F11">
        <v>0</v>
      </c>
      <c r="G11">
        <v>3</v>
      </c>
      <c r="H11">
        <v>0</v>
      </c>
      <c r="I11">
        <v>0</v>
      </c>
      <c r="J11">
        <v>0</v>
      </c>
      <c r="K11">
        <v>1</v>
      </c>
      <c r="L11">
        <v>1</v>
      </c>
      <c r="M11">
        <v>0</v>
      </c>
      <c r="P11">
        <f t="shared" si="5"/>
        <v>5</v>
      </c>
      <c r="R11" t="s">
        <v>43</v>
      </c>
      <c r="S11">
        <f>COUNTIF($D$2:$D$35,"РГУФКСМиТ")</f>
        <v>5</v>
      </c>
      <c r="T11">
        <f>SUMIF($D$2:$D$35,"РГУФКСМиТ",$P$2:$P$35)</f>
        <v>9</v>
      </c>
      <c r="U11">
        <f t="shared" ref="U11:U13" si="7">T11/S11</f>
        <v>1.8</v>
      </c>
      <c r="V11">
        <f>Y82</f>
        <v>4</v>
      </c>
      <c r="X11">
        <f t="shared" si="0"/>
        <v>5</v>
      </c>
      <c r="Y11">
        <f t="shared" si="1"/>
        <v>0</v>
      </c>
      <c r="Z11">
        <f t="shared" si="2"/>
        <v>0</v>
      </c>
      <c r="AA11">
        <f t="shared" si="3"/>
        <v>0</v>
      </c>
      <c r="AB11">
        <f t="shared" si="4"/>
        <v>0</v>
      </c>
    </row>
    <row r="12" spans="1:28" x14ac:dyDescent="0.25">
      <c r="A12">
        <v>11</v>
      </c>
      <c r="B12" s="1" t="s">
        <v>38</v>
      </c>
      <c r="C12" s="3">
        <v>111</v>
      </c>
      <c r="D12" t="s">
        <v>33</v>
      </c>
      <c r="E12">
        <v>1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P12">
        <f t="shared" si="5"/>
        <v>1</v>
      </c>
      <c r="R12" t="s">
        <v>48</v>
      </c>
      <c r="S12">
        <f>COUNTIF($D$2:$D$35,"ВА РВСН")</f>
        <v>7</v>
      </c>
      <c r="T12">
        <f>SUMIF($D$2:$D$35,"ВА РВСН",$P$2:$P$76)</f>
        <v>84</v>
      </c>
      <c r="U12">
        <f t="shared" si="7"/>
        <v>12</v>
      </c>
      <c r="V12">
        <f>AA82</f>
        <v>20</v>
      </c>
      <c r="X12">
        <f t="shared" si="0"/>
        <v>1</v>
      </c>
      <c r="Y12">
        <f t="shared" si="1"/>
        <v>0</v>
      </c>
      <c r="Z12">
        <f t="shared" si="2"/>
        <v>0</v>
      </c>
      <c r="AA12">
        <f t="shared" si="3"/>
        <v>0</v>
      </c>
      <c r="AB12">
        <f t="shared" si="4"/>
        <v>0</v>
      </c>
    </row>
    <row r="13" spans="1:28" x14ac:dyDescent="0.25">
      <c r="A13">
        <v>12</v>
      </c>
      <c r="B13" s="1" t="s">
        <v>39</v>
      </c>
      <c r="C13" s="3">
        <v>112</v>
      </c>
      <c r="D13" t="s">
        <v>33</v>
      </c>
      <c r="E13">
        <v>1</v>
      </c>
      <c r="F13">
        <v>3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P13">
        <f t="shared" si="5"/>
        <v>4</v>
      </c>
      <c r="R13" t="s">
        <v>50</v>
      </c>
      <c r="S13">
        <f>COUNTIF($D$2:$D$35,"ФВА РВСН")</f>
        <v>7</v>
      </c>
      <c r="T13">
        <f>SUMIF($D$2:$D$35,"ФВА РВСН",$P$2:$P$76)</f>
        <v>49</v>
      </c>
      <c r="U13">
        <f t="shared" si="7"/>
        <v>7</v>
      </c>
      <c r="V13">
        <f>AB82</f>
        <v>17</v>
      </c>
      <c r="X13">
        <f t="shared" si="0"/>
        <v>4</v>
      </c>
      <c r="Y13">
        <f t="shared" si="1"/>
        <v>0</v>
      </c>
      <c r="Z13">
        <f t="shared" si="2"/>
        <v>0</v>
      </c>
      <c r="AA13">
        <f t="shared" si="3"/>
        <v>0</v>
      </c>
      <c r="AB13">
        <f t="shared" si="4"/>
        <v>0</v>
      </c>
    </row>
    <row r="14" spans="1:28" x14ac:dyDescent="0.25">
      <c r="A14">
        <v>13</v>
      </c>
      <c r="B14" s="1" t="s">
        <v>40</v>
      </c>
      <c r="C14" s="3">
        <v>113</v>
      </c>
      <c r="D14" t="s">
        <v>33</v>
      </c>
      <c r="E14">
        <v>1</v>
      </c>
      <c r="F14">
        <v>1</v>
      </c>
      <c r="G14">
        <v>1</v>
      </c>
      <c r="H14">
        <v>0</v>
      </c>
      <c r="I14">
        <v>1</v>
      </c>
      <c r="J14">
        <v>0</v>
      </c>
      <c r="K14">
        <v>1</v>
      </c>
      <c r="L14">
        <v>1</v>
      </c>
      <c r="M14">
        <v>0</v>
      </c>
      <c r="P14">
        <f t="shared" si="5"/>
        <v>5</v>
      </c>
      <c r="R14" s="8" t="s">
        <v>94</v>
      </c>
      <c r="S14" s="8"/>
      <c r="T14" s="8"/>
      <c r="U14" s="8"/>
      <c r="V14" s="8"/>
      <c r="X14">
        <f t="shared" si="0"/>
        <v>5</v>
      </c>
      <c r="Y14">
        <f t="shared" si="1"/>
        <v>0</v>
      </c>
      <c r="Z14">
        <f t="shared" si="2"/>
        <v>0</v>
      </c>
      <c r="AA14">
        <f t="shared" si="3"/>
        <v>0</v>
      </c>
      <c r="AB14">
        <f t="shared" si="4"/>
        <v>0</v>
      </c>
    </row>
    <row r="15" spans="1:28" x14ac:dyDescent="0.25">
      <c r="A15">
        <v>14</v>
      </c>
      <c r="B15" s="1" t="s">
        <v>41</v>
      </c>
      <c r="C15" s="3">
        <v>114</v>
      </c>
      <c r="D15" t="s">
        <v>43</v>
      </c>
      <c r="E15">
        <v>1</v>
      </c>
      <c r="F15">
        <v>1</v>
      </c>
      <c r="G15">
        <v>0</v>
      </c>
      <c r="H15">
        <v>0</v>
      </c>
      <c r="I15">
        <v>0</v>
      </c>
      <c r="J15">
        <v>0</v>
      </c>
      <c r="K15">
        <v>1</v>
      </c>
      <c r="L15">
        <v>1</v>
      </c>
      <c r="M15">
        <v>0</v>
      </c>
      <c r="P15">
        <f t="shared" si="5"/>
        <v>3</v>
      </c>
      <c r="R15" t="s">
        <v>33</v>
      </c>
      <c r="S15">
        <f>COUNTIF($D$36:$D$76,"МПУ")</f>
        <v>20</v>
      </c>
      <c r="T15">
        <f>SUMIF($D$36:$D$76,"МПУ",$P$36:$P$76)</f>
        <v>29</v>
      </c>
      <c r="U15">
        <f>T15/S15</f>
        <v>1.45</v>
      </c>
      <c r="V15">
        <f>X85</f>
        <v>10</v>
      </c>
      <c r="X15">
        <f t="shared" si="0"/>
        <v>0</v>
      </c>
      <c r="Y15">
        <f t="shared" si="1"/>
        <v>3</v>
      </c>
      <c r="Z15">
        <f t="shared" si="2"/>
        <v>0</v>
      </c>
      <c r="AA15">
        <f t="shared" si="3"/>
        <v>0</v>
      </c>
      <c r="AB15">
        <f t="shared" si="4"/>
        <v>0</v>
      </c>
    </row>
    <row r="16" spans="1:28" x14ac:dyDescent="0.25">
      <c r="A16">
        <v>15</v>
      </c>
      <c r="B16" s="1" t="s">
        <v>42</v>
      </c>
      <c r="C16" s="3">
        <v>115</v>
      </c>
      <c r="D16" t="s">
        <v>43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1</v>
      </c>
      <c r="M16">
        <v>1</v>
      </c>
      <c r="P16">
        <f t="shared" si="5"/>
        <v>2</v>
      </c>
      <c r="R16" t="s">
        <v>68</v>
      </c>
      <c r="S16">
        <f>COUNTIF($D$36:$D$76,"РГУНГ")</f>
        <v>9</v>
      </c>
      <c r="T16">
        <f>SUMIF($D$36:$D$76,"РГУНГ",$P$36:$P$76)</f>
        <v>50</v>
      </c>
      <c r="U16">
        <f t="shared" ref="U16:U19" si="8">T16/S16</f>
        <v>5.5555555555555554</v>
      </c>
      <c r="V16">
        <f>Z85</f>
        <v>15</v>
      </c>
      <c r="X16">
        <f t="shared" si="0"/>
        <v>0</v>
      </c>
      <c r="Y16">
        <f t="shared" si="1"/>
        <v>2</v>
      </c>
      <c r="Z16">
        <f t="shared" si="2"/>
        <v>0</v>
      </c>
      <c r="AA16">
        <f t="shared" si="3"/>
        <v>0</v>
      </c>
      <c r="AB16">
        <f t="shared" si="4"/>
        <v>0</v>
      </c>
    </row>
    <row r="17" spans="1:28" x14ac:dyDescent="0.25">
      <c r="A17">
        <v>16</v>
      </c>
      <c r="B17" s="1" t="s">
        <v>14</v>
      </c>
      <c r="C17" s="3">
        <v>116</v>
      </c>
      <c r="D17" t="s">
        <v>33</v>
      </c>
      <c r="E17">
        <v>1</v>
      </c>
      <c r="F17">
        <v>1</v>
      </c>
      <c r="G17">
        <v>3</v>
      </c>
      <c r="H17">
        <v>1</v>
      </c>
      <c r="I17">
        <v>3</v>
      </c>
      <c r="J17">
        <v>0</v>
      </c>
      <c r="K17">
        <v>1</v>
      </c>
      <c r="L17">
        <v>1</v>
      </c>
      <c r="M17">
        <v>3</v>
      </c>
      <c r="P17">
        <f t="shared" si="5"/>
        <v>13</v>
      </c>
      <c r="R17" t="s">
        <v>43</v>
      </c>
      <c r="S17" t="s">
        <v>95</v>
      </c>
      <c r="T17" t="s">
        <v>95</v>
      </c>
      <c r="U17" t="s">
        <v>95</v>
      </c>
      <c r="V17" t="s">
        <v>95</v>
      </c>
      <c r="X17">
        <f t="shared" si="0"/>
        <v>13</v>
      </c>
      <c r="Y17">
        <f t="shared" si="1"/>
        <v>0</v>
      </c>
      <c r="Z17">
        <f t="shared" si="2"/>
        <v>0</v>
      </c>
      <c r="AA17">
        <f t="shared" si="3"/>
        <v>0</v>
      </c>
      <c r="AB17">
        <f t="shared" si="4"/>
        <v>0</v>
      </c>
    </row>
    <row r="18" spans="1:28" x14ac:dyDescent="0.25">
      <c r="A18">
        <v>17</v>
      </c>
      <c r="B18" s="1" t="s">
        <v>44</v>
      </c>
      <c r="C18" s="3">
        <v>117</v>
      </c>
      <c r="D18" t="s">
        <v>33</v>
      </c>
      <c r="E18">
        <v>1</v>
      </c>
      <c r="F18">
        <v>0</v>
      </c>
      <c r="G18">
        <v>0</v>
      </c>
      <c r="H18">
        <v>3</v>
      </c>
      <c r="I18">
        <v>3</v>
      </c>
      <c r="J18">
        <v>2</v>
      </c>
      <c r="K18">
        <v>2</v>
      </c>
      <c r="L18">
        <v>0</v>
      </c>
      <c r="M18">
        <v>2</v>
      </c>
      <c r="P18">
        <f t="shared" si="5"/>
        <v>12</v>
      </c>
      <c r="R18" t="s">
        <v>48</v>
      </c>
      <c r="S18">
        <f>COUNTIF($D$36:$D$76,"ВА РВСН")</f>
        <v>5</v>
      </c>
      <c r="T18">
        <f>SUMIF($D$36:$D$76,"ВА РВСН",$P$36:$P$76)</f>
        <v>74</v>
      </c>
      <c r="U18">
        <f t="shared" si="8"/>
        <v>14.8</v>
      </c>
      <c r="V18">
        <f>AA85</f>
        <v>23</v>
      </c>
      <c r="X18">
        <f t="shared" si="0"/>
        <v>12</v>
      </c>
      <c r="Y18">
        <f t="shared" si="1"/>
        <v>0</v>
      </c>
      <c r="Z18">
        <f t="shared" si="2"/>
        <v>0</v>
      </c>
      <c r="AA18">
        <f t="shared" si="3"/>
        <v>0</v>
      </c>
      <c r="AB18">
        <f t="shared" si="4"/>
        <v>0</v>
      </c>
    </row>
    <row r="19" spans="1:28" x14ac:dyDescent="0.25">
      <c r="A19">
        <v>18</v>
      </c>
      <c r="B19" s="1" t="s">
        <v>45</v>
      </c>
      <c r="C19" s="3">
        <v>118</v>
      </c>
      <c r="D19" t="s">
        <v>43</v>
      </c>
      <c r="E19">
        <v>1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P19">
        <f t="shared" si="5"/>
        <v>0</v>
      </c>
      <c r="R19" t="s">
        <v>50</v>
      </c>
      <c r="S19">
        <f>COUNTIF($D$36:$D$76,"ФВА РВСН")</f>
        <v>7</v>
      </c>
      <c r="T19">
        <f>SUMIF($D$36:$D$76,"ФВА РВСН",$P$36:$P$76)</f>
        <v>116</v>
      </c>
      <c r="U19">
        <f t="shared" si="8"/>
        <v>16.571428571428573</v>
      </c>
      <c r="V19">
        <f>AB85</f>
        <v>29</v>
      </c>
      <c r="X19">
        <f t="shared" si="0"/>
        <v>0</v>
      </c>
      <c r="Y19">
        <f t="shared" si="1"/>
        <v>0</v>
      </c>
      <c r="Z19">
        <f t="shared" si="2"/>
        <v>0</v>
      </c>
      <c r="AA19">
        <f t="shared" si="3"/>
        <v>0</v>
      </c>
      <c r="AB19">
        <f t="shared" si="4"/>
        <v>0</v>
      </c>
    </row>
    <row r="20" spans="1:28" x14ac:dyDescent="0.25">
      <c r="A20">
        <v>19</v>
      </c>
      <c r="B20" s="1" t="s">
        <v>46</v>
      </c>
      <c r="C20" s="3">
        <v>119</v>
      </c>
      <c r="D20" t="s">
        <v>43</v>
      </c>
      <c r="E20">
        <v>1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P20">
        <f t="shared" si="5"/>
        <v>0</v>
      </c>
      <c r="X20">
        <f t="shared" si="0"/>
        <v>0</v>
      </c>
      <c r="Y20">
        <f t="shared" si="1"/>
        <v>0</v>
      </c>
      <c r="Z20">
        <f t="shared" si="2"/>
        <v>0</v>
      </c>
      <c r="AA20">
        <f t="shared" si="3"/>
        <v>0</v>
      </c>
      <c r="AB20">
        <f t="shared" si="4"/>
        <v>0</v>
      </c>
    </row>
    <row r="21" spans="1:28" x14ac:dyDescent="0.25">
      <c r="A21">
        <v>20</v>
      </c>
      <c r="B21" s="1" t="s">
        <v>47</v>
      </c>
      <c r="C21" s="3">
        <v>120</v>
      </c>
      <c r="D21" s="2" t="s">
        <v>43</v>
      </c>
      <c r="E21">
        <v>1</v>
      </c>
      <c r="F21">
        <v>1</v>
      </c>
      <c r="G21">
        <v>3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P21">
        <f t="shared" si="5"/>
        <v>4</v>
      </c>
      <c r="X21">
        <f t="shared" si="0"/>
        <v>0</v>
      </c>
      <c r="Y21">
        <f t="shared" si="1"/>
        <v>4</v>
      </c>
      <c r="Z21">
        <f t="shared" si="2"/>
        <v>0</v>
      </c>
      <c r="AA21">
        <f t="shared" si="3"/>
        <v>0</v>
      </c>
      <c r="AB21">
        <f t="shared" si="4"/>
        <v>0</v>
      </c>
    </row>
    <row r="22" spans="1:28" x14ac:dyDescent="0.25">
      <c r="A22">
        <v>21</v>
      </c>
      <c r="B22" s="1" t="s">
        <v>23</v>
      </c>
      <c r="C22" s="3">
        <v>121</v>
      </c>
      <c r="D22" t="s">
        <v>48</v>
      </c>
      <c r="E22">
        <v>1</v>
      </c>
      <c r="F22">
        <v>0</v>
      </c>
      <c r="G22">
        <v>3</v>
      </c>
      <c r="H22">
        <v>3</v>
      </c>
      <c r="I22">
        <v>3</v>
      </c>
      <c r="J22">
        <v>0</v>
      </c>
      <c r="K22">
        <v>3</v>
      </c>
      <c r="L22">
        <v>0</v>
      </c>
      <c r="M22">
        <v>0</v>
      </c>
      <c r="P22">
        <f t="shared" si="5"/>
        <v>12</v>
      </c>
      <c r="X22">
        <f t="shared" si="0"/>
        <v>0</v>
      </c>
      <c r="Y22">
        <f t="shared" si="1"/>
        <v>0</v>
      </c>
      <c r="Z22">
        <f t="shared" si="2"/>
        <v>0</v>
      </c>
      <c r="AA22">
        <f t="shared" si="3"/>
        <v>12</v>
      </c>
      <c r="AB22">
        <f t="shared" si="4"/>
        <v>0</v>
      </c>
    </row>
    <row r="23" spans="1:28" x14ac:dyDescent="0.25">
      <c r="A23">
        <v>22</v>
      </c>
      <c r="B23" s="1" t="s">
        <v>24</v>
      </c>
      <c r="C23" s="3">
        <v>122</v>
      </c>
      <c r="D23" t="s">
        <v>48</v>
      </c>
      <c r="E23">
        <v>1</v>
      </c>
      <c r="F23">
        <v>1</v>
      </c>
      <c r="G23">
        <v>3</v>
      </c>
      <c r="H23">
        <v>0</v>
      </c>
      <c r="I23">
        <v>2</v>
      </c>
      <c r="J23">
        <v>0</v>
      </c>
      <c r="K23">
        <v>1</v>
      </c>
      <c r="L23">
        <v>1</v>
      </c>
      <c r="M23">
        <v>3</v>
      </c>
      <c r="P23">
        <f t="shared" si="5"/>
        <v>11</v>
      </c>
      <c r="X23">
        <f t="shared" si="0"/>
        <v>0</v>
      </c>
      <c r="Y23">
        <f t="shared" si="1"/>
        <v>0</v>
      </c>
      <c r="Z23">
        <f t="shared" si="2"/>
        <v>0</v>
      </c>
      <c r="AA23">
        <f t="shared" si="3"/>
        <v>11</v>
      </c>
      <c r="AB23">
        <f t="shared" si="4"/>
        <v>0</v>
      </c>
    </row>
    <row r="24" spans="1:28" x14ac:dyDescent="0.25">
      <c r="A24">
        <v>23</v>
      </c>
      <c r="B24" s="1" t="s">
        <v>22</v>
      </c>
      <c r="C24" s="3">
        <v>123</v>
      </c>
      <c r="D24" t="s">
        <v>48</v>
      </c>
      <c r="E24">
        <v>1</v>
      </c>
      <c r="F24">
        <v>0</v>
      </c>
      <c r="G24">
        <v>3</v>
      </c>
      <c r="H24">
        <v>0</v>
      </c>
      <c r="I24">
        <v>2</v>
      </c>
      <c r="J24">
        <v>0</v>
      </c>
      <c r="K24">
        <v>0</v>
      </c>
      <c r="L24">
        <v>0</v>
      </c>
      <c r="M24">
        <v>1</v>
      </c>
      <c r="P24">
        <f t="shared" si="5"/>
        <v>6</v>
      </c>
      <c r="X24">
        <f t="shared" si="0"/>
        <v>0</v>
      </c>
      <c r="Y24">
        <f t="shared" si="1"/>
        <v>0</v>
      </c>
      <c r="Z24">
        <f t="shared" si="2"/>
        <v>0</v>
      </c>
      <c r="AA24">
        <f t="shared" si="3"/>
        <v>6</v>
      </c>
      <c r="AB24">
        <f t="shared" si="4"/>
        <v>0</v>
      </c>
    </row>
    <row r="25" spans="1:28" x14ac:dyDescent="0.25">
      <c r="A25">
        <v>24</v>
      </c>
      <c r="B25" s="1" t="s">
        <v>21</v>
      </c>
      <c r="C25" s="3">
        <v>124</v>
      </c>
      <c r="D25" t="s">
        <v>48</v>
      </c>
      <c r="E25">
        <v>1</v>
      </c>
      <c r="F25">
        <v>3</v>
      </c>
      <c r="G25">
        <v>3</v>
      </c>
      <c r="H25">
        <v>2</v>
      </c>
      <c r="I25">
        <v>3</v>
      </c>
      <c r="J25">
        <v>0</v>
      </c>
      <c r="K25">
        <v>3</v>
      </c>
      <c r="L25">
        <v>3</v>
      </c>
      <c r="M25">
        <v>3</v>
      </c>
      <c r="P25" s="4">
        <f t="shared" si="5"/>
        <v>20</v>
      </c>
      <c r="X25">
        <f t="shared" si="0"/>
        <v>0</v>
      </c>
      <c r="Y25">
        <f t="shared" si="1"/>
        <v>0</v>
      </c>
      <c r="Z25">
        <f t="shared" si="2"/>
        <v>0</v>
      </c>
      <c r="AA25">
        <f t="shared" si="3"/>
        <v>20</v>
      </c>
      <c r="AB25">
        <f t="shared" si="4"/>
        <v>0</v>
      </c>
    </row>
    <row r="26" spans="1:28" x14ac:dyDescent="0.25">
      <c r="A26">
        <v>25</v>
      </c>
      <c r="B26" s="1" t="s">
        <v>26</v>
      </c>
      <c r="C26" s="3">
        <v>125</v>
      </c>
      <c r="D26" t="s">
        <v>48</v>
      </c>
      <c r="E26">
        <v>1</v>
      </c>
      <c r="F26">
        <v>0</v>
      </c>
      <c r="G26">
        <v>3</v>
      </c>
      <c r="H26">
        <v>0</v>
      </c>
      <c r="I26">
        <v>2</v>
      </c>
      <c r="J26">
        <v>0</v>
      </c>
      <c r="K26">
        <v>0</v>
      </c>
      <c r="L26">
        <v>0</v>
      </c>
      <c r="M26">
        <v>0</v>
      </c>
      <c r="P26">
        <f t="shared" si="5"/>
        <v>5</v>
      </c>
      <c r="X26">
        <f t="shared" si="0"/>
        <v>0</v>
      </c>
      <c r="Y26">
        <f t="shared" si="1"/>
        <v>0</v>
      </c>
      <c r="Z26">
        <f t="shared" si="2"/>
        <v>0</v>
      </c>
      <c r="AA26">
        <f t="shared" si="3"/>
        <v>5</v>
      </c>
      <c r="AB26">
        <f t="shared" si="4"/>
        <v>0</v>
      </c>
    </row>
    <row r="27" spans="1:28" x14ac:dyDescent="0.25">
      <c r="A27">
        <v>26</v>
      </c>
      <c r="B27" s="1" t="s">
        <v>25</v>
      </c>
      <c r="C27" s="3">
        <v>126</v>
      </c>
      <c r="D27" t="s">
        <v>48</v>
      </c>
      <c r="E27">
        <v>1</v>
      </c>
      <c r="F27">
        <v>1</v>
      </c>
      <c r="G27">
        <v>2</v>
      </c>
      <c r="H27">
        <v>2</v>
      </c>
      <c r="I27">
        <v>0</v>
      </c>
      <c r="J27">
        <v>3</v>
      </c>
      <c r="K27">
        <v>3</v>
      </c>
      <c r="L27">
        <v>3</v>
      </c>
      <c r="M27">
        <v>1</v>
      </c>
      <c r="P27">
        <f t="shared" si="5"/>
        <v>15</v>
      </c>
      <c r="X27">
        <f t="shared" si="0"/>
        <v>0</v>
      </c>
      <c r="Y27">
        <f t="shared" si="1"/>
        <v>0</v>
      </c>
      <c r="Z27">
        <f t="shared" si="2"/>
        <v>0</v>
      </c>
      <c r="AA27">
        <f t="shared" si="3"/>
        <v>15</v>
      </c>
      <c r="AB27">
        <f t="shared" si="4"/>
        <v>0</v>
      </c>
    </row>
    <row r="28" spans="1:28" x14ac:dyDescent="0.25">
      <c r="A28">
        <v>27</v>
      </c>
      <c r="B28" s="1" t="s">
        <v>27</v>
      </c>
      <c r="C28" s="3">
        <v>127</v>
      </c>
      <c r="D28" t="s">
        <v>48</v>
      </c>
      <c r="E28">
        <v>1</v>
      </c>
      <c r="F28">
        <v>3</v>
      </c>
      <c r="G28">
        <v>3</v>
      </c>
      <c r="H28">
        <v>1</v>
      </c>
      <c r="I28">
        <v>0</v>
      </c>
      <c r="J28">
        <v>3</v>
      </c>
      <c r="K28">
        <v>3</v>
      </c>
      <c r="L28">
        <v>2</v>
      </c>
      <c r="M28">
        <v>0</v>
      </c>
      <c r="P28">
        <f t="shared" si="5"/>
        <v>15</v>
      </c>
      <c r="X28">
        <f t="shared" si="0"/>
        <v>0</v>
      </c>
      <c r="Y28">
        <f t="shared" si="1"/>
        <v>0</v>
      </c>
      <c r="Z28">
        <f t="shared" si="2"/>
        <v>0</v>
      </c>
      <c r="AA28">
        <f t="shared" si="3"/>
        <v>15</v>
      </c>
      <c r="AB28">
        <f t="shared" si="4"/>
        <v>0</v>
      </c>
    </row>
    <row r="29" spans="1:28" x14ac:dyDescent="0.25">
      <c r="A29">
        <v>28</v>
      </c>
      <c r="B29" s="1" t="s">
        <v>49</v>
      </c>
      <c r="C29" s="3">
        <v>128</v>
      </c>
      <c r="D29" t="s">
        <v>50</v>
      </c>
      <c r="E29">
        <v>1</v>
      </c>
      <c r="F29">
        <v>0</v>
      </c>
      <c r="G29">
        <v>3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P29">
        <f t="shared" si="5"/>
        <v>4</v>
      </c>
      <c r="X29">
        <f t="shared" si="0"/>
        <v>0</v>
      </c>
      <c r="Y29">
        <f t="shared" si="1"/>
        <v>0</v>
      </c>
      <c r="Z29">
        <f t="shared" si="2"/>
        <v>0</v>
      </c>
      <c r="AA29">
        <f t="shared" si="3"/>
        <v>0</v>
      </c>
      <c r="AB29">
        <f t="shared" si="4"/>
        <v>4</v>
      </c>
    </row>
    <row r="30" spans="1:28" x14ac:dyDescent="0.25">
      <c r="A30">
        <v>29</v>
      </c>
      <c r="B30" s="1" t="s">
        <v>51</v>
      </c>
      <c r="C30" s="3">
        <v>129</v>
      </c>
      <c r="D30" t="s">
        <v>50</v>
      </c>
      <c r="E30">
        <v>1</v>
      </c>
      <c r="F30">
        <v>3</v>
      </c>
      <c r="G30">
        <v>3</v>
      </c>
      <c r="H30">
        <v>0</v>
      </c>
      <c r="I30">
        <v>0</v>
      </c>
      <c r="J30">
        <v>0</v>
      </c>
      <c r="K30">
        <v>0</v>
      </c>
      <c r="L30">
        <v>3</v>
      </c>
      <c r="M30">
        <v>3</v>
      </c>
      <c r="P30">
        <f t="shared" si="5"/>
        <v>12</v>
      </c>
      <c r="X30">
        <f t="shared" si="0"/>
        <v>0</v>
      </c>
      <c r="Y30">
        <f t="shared" si="1"/>
        <v>0</v>
      </c>
      <c r="Z30">
        <f t="shared" si="2"/>
        <v>0</v>
      </c>
      <c r="AA30">
        <f t="shared" si="3"/>
        <v>0</v>
      </c>
      <c r="AB30">
        <f t="shared" si="4"/>
        <v>12</v>
      </c>
    </row>
    <row r="31" spans="1:28" x14ac:dyDescent="0.25">
      <c r="A31">
        <v>30</v>
      </c>
      <c r="B31" s="1" t="s">
        <v>52</v>
      </c>
      <c r="C31" s="3">
        <v>130</v>
      </c>
      <c r="D31" t="s">
        <v>50</v>
      </c>
      <c r="E31">
        <v>1</v>
      </c>
      <c r="F31">
        <v>3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P31">
        <f t="shared" si="5"/>
        <v>4</v>
      </c>
      <c r="X31">
        <f t="shared" si="0"/>
        <v>0</v>
      </c>
      <c r="Y31">
        <f t="shared" si="1"/>
        <v>0</v>
      </c>
      <c r="Z31">
        <f t="shared" si="2"/>
        <v>0</v>
      </c>
      <c r="AA31">
        <f t="shared" si="3"/>
        <v>0</v>
      </c>
      <c r="AB31">
        <f t="shared" si="4"/>
        <v>4</v>
      </c>
    </row>
    <row r="32" spans="1:28" x14ac:dyDescent="0.25">
      <c r="A32">
        <v>31</v>
      </c>
      <c r="B32" s="1" t="s">
        <v>53</v>
      </c>
      <c r="C32" s="3">
        <v>131</v>
      </c>
      <c r="D32" t="s">
        <v>50</v>
      </c>
      <c r="E32">
        <v>1</v>
      </c>
      <c r="F32">
        <v>3</v>
      </c>
      <c r="G32">
        <v>2</v>
      </c>
      <c r="H32">
        <v>1</v>
      </c>
      <c r="I32">
        <v>2</v>
      </c>
      <c r="J32">
        <v>1</v>
      </c>
      <c r="K32">
        <v>3</v>
      </c>
      <c r="L32">
        <v>2</v>
      </c>
      <c r="M32">
        <v>3</v>
      </c>
      <c r="P32" s="4">
        <f t="shared" si="5"/>
        <v>17</v>
      </c>
      <c r="X32">
        <f t="shared" si="0"/>
        <v>0</v>
      </c>
      <c r="Y32">
        <f t="shared" si="1"/>
        <v>0</v>
      </c>
      <c r="Z32">
        <f t="shared" si="2"/>
        <v>0</v>
      </c>
      <c r="AA32">
        <f t="shared" si="3"/>
        <v>0</v>
      </c>
      <c r="AB32">
        <f t="shared" si="4"/>
        <v>17</v>
      </c>
    </row>
    <row r="33" spans="1:28" x14ac:dyDescent="0.25">
      <c r="A33">
        <v>32</v>
      </c>
      <c r="B33" s="1" t="s">
        <v>54</v>
      </c>
      <c r="C33" s="3">
        <v>132</v>
      </c>
      <c r="D33" t="s">
        <v>50</v>
      </c>
      <c r="E33">
        <v>1</v>
      </c>
      <c r="F33">
        <v>0</v>
      </c>
      <c r="G33">
        <v>3</v>
      </c>
      <c r="H33">
        <v>0</v>
      </c>
      <c r="I33">
        <v>0</v>
      </c>
      <c r="J33">
        <v>0</v>
      </c>
      <c r="K33">
        <v>2</v>
      </c>
      <c r="L33">
        <v>1</v>
      </c>
      <c r="M33">
        <v>1</v>
      </c>
      <c r="P33">
        <f t="shared" si="5"/>
        <v>7</v>
      </c>
      <c r="X33">
        <f t="shared" si="0"/>
        <v>0</v>
      </c>
      <c r="Y33">
        <f t="shared" si="1"/>
        <v>0</v>
      </c>
      <c r="Z33">
        <f t="shared" si="2"/>
        <v>0</v>
      </c>
      <c r="AA33">
        <f t="shared" si="3"/>
        <v>0</v>
      </c>
      <c r="AB33">
        <f t="shared" si="4"/>
        <v>7</v>
      </c>
    </row>
    <row r="34" spans="1:28" x14ac:dyDescent="0.25">
      <c r="A34">
        <v>33</v>
      </c>
      <c r="B34" s="1" t="s">
        <v>55</v>
      </c>
      <c r="C34" s="3">
        <v>133</v>
      </c>
      <c r="D34" t="s">
        <v>50</v>
      </c>
      <c r="E34">
        <v>1</v>
      </c>
      <c r="F34">
        <v>0</v>
      </c>
      <c r="G34">
        <v>3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P34">
        <f t="shared" si="5"/>
        <v>3</v>
      </c>
      <c r="X34">
        <f t="shared" ref="X34:X65" si="9">IF(D34="МПУ",P34,0)</f>
        <v>0</v>
      </c>
      <c r="Y34">
        <f t="shared" ref="Y34:Y65" si="10">IF(D34="РГУФКСМиТ",P34,0)</f>
        <v>0</v>
      </c>
      <c r="Z34">
        <f t="shared" ref="Z34:Z65" si="11">IF(D34="РГУНГ",P34,0)</f>
        <v>0</v>
      </c>
      <c r="AA34">
        <f t="shared" ref="AA34:AA65" si="12">IF(D34="ВА РВСН",P34,0)</f>
        <v>0</v>
      </c>
      <c r="AB34">
        <f t="shared" ref="AB34:AB65" si="13">IF(D34="ФВА РВСН",P34,0)</f>
        <v>3</v>
      </c>
    </row>
    <row r="35" spans="1:28" x14ac:dyDescent="0.25">
      <c r="A35">
        <v>34</v>
      </c>
      <c r="B35" s="1" t="s">
        <v>56</v>
      </c>
      <c r="C35" s="3">
        <v>134</v>
      </c>
      <c r="D35" t="s">
        <v>50</v>
      </c>
      <c r="E35">
        <v>1</v>
      </c>
      <c r="F35">
        <v>1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P35">
        <f t="shared" si="5"/>
        <v>2</v>
      </c>
      <c r="X35">
        <f t="shared" si="9"/>
        <v>0</v>
      </c>
      <c r="Y35">
        <f t="shared" si="10"/>
        <v>0</v>
      </c>
      <c r="Z35">
        <f t="shared" si="11"/>
        <v>0</v>
      </c>
      <c r="AA35">
        <f t="shared" si="12"/>
        <v>0</v>
      </c>
      <c r="AB35">
        <f t="shared" si="13"/>
        <v>2</v>
      </c>
    </row>
    <row r="36" spans="1:28" x14ac:dyDescent="0.25">
      <c r="A36">
        <v>35</v>
      </c>
      <c r="B36" s="6" t="s">
        <v>4</v>
      </c>
      <c r="C36" s="3">
        <v>201</v>
      </c>
      <c r="D36" t="s">
        <v>33</v>
      </c>
      <c r="E36">
        <v>2</v>
      </c>
      <c r="F36">
        <v>1</v>
      </c>
      <c r="G36">
        <v>0</v>
      </c>
      <c r="H36">
        <v>3</v>
      </c>
      <c r="I36">
        <v>2</v>
      </c>
      <c r="J36">
        <v>3</v>
      </c>
      <c r="K36">
        <v>0</v>
      </c>
      <c r="L36">
        <v>0</v>
      </c>
      <c r="M36">
        <v>1</v>
      </c>
      <c r="N36">
        <v>0</v>
      </c>
      <c r="O36">
        <v>0</v>
      </c>
      <c r="P36">
        <f t="shared" si="5"/>
        <v>10</v>
      </c>
      <c r="T36">
        <f>P36+P37+P40+P44+P48+P50+P51</f>
        <v>21</v>
      </c>
      <c r="U36">
        <f>T36/7</f>
        <v>3</v>
      </c>
      <c r="X36">
        <f t="shared" si="9"/>
        <v>10</v>
      </c>
      <c r="Y36">
        <f t="shared" si="10"/>
        <v>0</v>
      </c>
      <c r="Z36">
        <f t="shared" si="11"/>
        <v>0</v>
      </c>
      <c r="AA36">
        <f t="shared" si="12"/>
        <v>0</v>
      </c>
      <c r="AB36">
        <f t="shared" si="13"/>
        <v>0</v>
      </c>
    </row>
    <row r="37" spans="1:28" x14ac:dyDescent="0.25">
      <c r="A37">
        <v>36</v>
      </c>
      <c r="B37" s="6" t="s">
        <v>5</v>
      </c>
      <c r="C37" s="3">
        <v>202</v>
      </c>
      <c r="D37" t="s">
        <v>33</v>
      </c>
      <c r="E37">
        <v>2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f t="shared" si="5"/>
        <v>0</v>
      </c>
      <c r="X37">
        <f t="shared" si="9"/>
        <v>0</v>
      </c>
      <c r="Y37">
        <f t="shared" si="10"/>
        <v>0</v>
      </c>
      <c r="Z37">
        <f t="shared" si="11"/>
        <v>0</v>
      </c>
      <c r="AA37">
        <f t="shared" si="12"/>
        <v>0</v>
      </c>
      <c r="AB37">
        <f t="shared" si="13"/>
        <v>0</v>
      </c>
    </row>
    <row r="38" spans="1:28" x14ac:dyDescent="0.25">
      <c r="A38">
        <v>37</v>
      </c>
      <c r="B38" s="1" t="s">
        <v>57</v>
      </c>
      <c r="C38" s="3">
        <v>203</v>
      </c>
      <c r="D38" t="s">
        <v>33</v>
      </c>
      <c r="E38">
        <v>2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f t="shared" si="5"/>
        <v>0</v>
      </c>
      <c r="X38">
        <f t="shared" si="9"/>
        <v>0</v>
      </c>
      <c r="Y38">
        <f t="shared" si="10"/>
        <v>0</v>
      </c>
      <c r="Z38">
        <f t="shared" si="11"/>
        <v>0</v>
      </c>
      <c r="AA38">
        <f t="shared" si="12"/>
        <v>0</v>
      </c>
      <c r="AB38">
        <f t="shared" si="13"/>
        <v>0</v>
      </c>
    </row>
    <row r="39" spans="1:28" x14ac:dyDescent="0.25">
      <c r="A39">
        <v>38</v>
      </c>
      <c r="B39" s="1" t="s">
        <v>58</v>
      </c>
      <c r="C39" s="3">
        <v>204</v>
      </c>
      <c r="D39" t="s">
        <v>33</v>
      </c>
      <c r="E39">
        <v>2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f t="shared" si="5"/>
        <v>0</v>
      </c>
      <c r="X39">
        <f t="shared" si="9"/>
        <v>0</v>
      </c>
      <c r="Y39">
        <f t="shared" si="10"/>
        <v>0</v>
      </c>
      <c r="Z39">
        <f t="shared" si="11"/>
        <v>0</v>
      </c>
      <c r="AA39">
        <f t="shared" si="12"/>
        <v>0</v>
      </c>
      <c r="AB39">
        <f t="shared" si="13"/>
        <v>0</v>
      </c>
    </row>
    <row r="40" spans="1:28" x14ac:dyDescent="0.25">
      <c r="A40">
        <v>39</v>
      </c>
      <c r="B40" s="6" t="s">
        <v>59</v>
      </c>
      <c r="C40" s="3">
        <v>205</v>
      </c>
      <c r="D40" t="s">
        <v>33</v>
      </c>
      <c r="E40">
        <v>2</v>
      </c>
      <c r="F40">
        <v>0</v>
      </c>
      <c r="G40">
        <v>0</v>
      </c>
      <c r="H40">
        <v>1</v>
      </c>
      <c r="I40">
        <v>1</v>
      </c>
      <c r="J40">
        <v>0</v>
      </c>
      <c r="K40">
        <v>1</v>
      </c>
      <c r="L40">
        <v>0</v>
      </c>
      <c r="M40">
        <v>0</v>
      </c>
      <c r="N40">
        <v>0</v>
      </c>
      <c r="O40">
        <v>0</v>
      </c>
      <c r="P40">
        <f t="shared" si="5"/>
        <v>3</v>
      </c>
      <c r="X40">
        <f t="shared" si="9"/>
        <v>3</v>
      </c>
      <c r="Y40">
        <f t="shared" si="10"/>
        <v>0</v>
      </c>
      <c r="Z40">
        <f t="shared" si="11"/>
        <v>0</v>
      </c>
      <c r="AA40">
        <f t="shared" si="12"/>
        <v>0</v>
      </c>
      <c r="AB40">
        <f t="shared" si="13"/>
        <v>0</v>
      </c>
    </row>
    <row r="41" spans="1:28" x14ac:dyDescent="0.25">
      <c r="A41">
        <v>40</v>
      </c>
      <c r="B41" s="1" t="s">
        <v>60</v>
      </c>
      <c r="C41" s="3">
        <v>206</v>
      </c>
      <c r="D41" t="s">
        <v>33</v>
      </c>
      <c r="E41">
        <v>2</v>
      </c>
      <c r="F41">
        <v>0</v>
      </c>
      <c r="G41">
        <v>0</v>
      </c>
      <c r="H41">
        <v>1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f t="shared" si="5"/>
        <v>1</v>
      </c>
      <c r="X41">
        <f t="shared" si="9"/>
        <v>1</v>
      </c>
      <c r="Y41">
        <f t="shared" si="10"/>
        <v>0</v>
      </c>
      <c r="Z41">
        <f t="shared" si="11"/>
        <v>0</v>
      </c>
      <c r="AA41">
        <f t="shared" si="12"/>
        <v>0</v>
      </c>
      <c r="AB41">
        <f t="shared" si="13"/>
        <v>0</v>
      </c>
    </row>
    <row r="42" spans="1:28" x14ac:dyDescent="0.25">
      <c r="A42">
        <v>41</v>
      </c>
      <c r="B42" s="1" t="s">
        <v>61</v>
      </c>
      <c r="C42" s="3">
        <v>207</v>
      </c>
      <c r="D42" t="s">
        <v>33</v>
      </c>
      <c r="E42">
        <v>2</v>
      </c>
      <c r="F42">
        <v>0</v>
      </c>
      <c r="G42">
        <v>0</v>
      </c>
      <c r="H42">
        <v>1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f t="shared" si="5"/>
        <v>1</v>
      </c>
      <c r="X42">
        <f t="shared" si="9"/>
        <v>1</v>
      </c>
      <c r="Y42">
        <f t="shared" si="10"/>
        <v>0</v>
      </c>
      <c r="Z42">
        <f t="shared" si="11"/>
        <v>0</v>
      </c>
      <c r="AA42">
        <f t="shared" si="12"/>
        <v>0</v>
      </c>
      <c r="AB42">
        <f t="shared" si="13"/>
        <v>0</v>
      </c>
    </row>
    <row r="43" spans="1:28" x14ac:dyDescent="0.25">
      <c r="A43">
        <v>42</v>
      </c>
      <c r="B43" s="1" t="s">
        <v>62</v>
      </c>
      <c r="C43" s="3">
        <v>208</v>
      </c>
      <c r="D43" t="s">
        <v>33</v>
      </c>
      <c r="E43">
        <v>2</v>
      </c>
      <c r="F43">
        <v>0</v>
      </c>
      <c r="G43">
        <v>0</v>
      </c>
      <c r="H43">
        <v>0</v>
      </c>
      <c r="I43">
        <v>0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f t="shared" si="5"/>
        <v>1</v>
      </c>
      <c r="X43">
        <f t="shared" si="9"/>
        <v>1</v>
      </c>
      <c r="Y43">
        <f t="shared" si="10"/>
        <v>0</v>
      </c>
      <c r="Z43">
        <f t="shared" si="11"/>
        <v>0</v>
      </c>
      <c r="AA43">
        <f t="shared" si="12"/>
        <v>0</v>
      </c>
      <c r="AB43">
        <f t="shared" si="13"/>
        <v>0</v>
      </c>
    </row>
    <row r="44" spans="1:28" x14ac:dyDescent="0.25">
      <c r="A44">
        <v>43</v>
      </c>
      <c r="B44" s="6" t="s">
        <v>63</v>
      </c>
      <c r="C44" s="3">
        <v>209</v>
      </c>
      <c r="D44" t="s">
        <v>33</v>
      </c>
      <c r="E44">
        <v>2</v>
      </c>
      <c r="F44">
        <v>0</v>
      </c>
      <c r="G44">
        <v>0</v>
      </c>
      <c r="H44">
        <v>3</v>
      </c>
      <c r="I44">
        <v>1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f t="shared" si="5"/>
        <v>4</v>
      </c>
      <c r="X44">
        <f t="shared" si="9"/>
        <v>4</v>
      </c>
      <c r="Y44">
        <f t="shared" si="10"/>
        <v>0</v>
      </c>
      <c r="Z44">
        <f t="shared" si="11"/>
        <v>0</v>
      </c>
      <c r="AA44">
        <f t="shared" si="12"/>
        <v>0</v>
      </c>
      <c r="AB44">
        <f t="shared" si="13"/>
        <v>0</v>
      </c>
    </row>
    <row r="45" spans="1:28" x14ac:dyDescent="0.25">
      <c r="A45">
        <v>44</v>
      </c>
      <c r="B45" s="1" t="s">
        <v>64</v>
      </c>
      <c r="C45" s="3">
        <v>210</v>
      </c>
      <c r="D45" t="s">
        <v>33</v>
      </c>
      <c r="E45">
        <v>2</v>
      </c>
      <c r="F45">
        <v>0</v>
      </c>
      <c r="G45">
        <v>0</v>
      </c>
      <c r="H45">
        <v>0</v>
      </c>
      <c r="I45">
        <v>0</v>
      </c>
      <c r="J45">
        <v>0</v>
      </c>
      <c r="K45">
        <v>1</v>
      </c>
      <c r="L45">
        <v>0</v>
      </c>
      <c r="M45">
        <v>0</v>
      </c>
      <c r="N45">
        <v>0</v>
      </c>
      <c r="O45">
        <v>0</v>
      </c>
      <c r="P45">
        <f t="shared" si="5"/>
        <v>1</v>
      </c>
      <c r="X45">
        <f t="shared" si="9"/>
        <v>1</v>
      </c>
      <c r="Y45">
        <f t="shared" si="10"/>
        <v>0</v>
      </c>
      <c r="Z45">
        <f t="shared" si="11"/>
        <v>0</v>
      </c>
      <c r="AA45">
        <f t="shared" si="12"/>
        <v>0</v>
      </c>
      <c r="AB45">
        <f t="shared" si="13"/>
        <v>0</v>
      </c>
    </row>
    <row r="46" spans="1:28" x14ac:dyDescent="0.25">
      <c r="A46">
        <v>45</v>
      </c>
      <c r="B46" s="1" t="s">
        <v>65</v>
      </c>
      <c r="C46" s="3">
        <v>211</v>
      </c>
      <c r="D46" t="s">
        <v>33</v>
      </c>
      <c r="E46">
        <v>2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f t="shared" si="5"/>
        <v>0</v>
      </c>
      <c r="X46">
        <f t="shared" si="9"/>
        <v>0</v>
      </c>
      <c r="Y46">
        <f t="shared" si="10"/>
        <v>0</v>
      </c>
      <c r="Z46">
        <f t="shared" si="11"/>
        <v>0</v>
      </c>
      <c r="AA46">
        <f t="shared" si="12"/>
        <v>0</v>
      </c>
      <c r="AB46">
        <f t="shared" si="13"/>
        <v>0</v>
      </c>
    </row>
    <row r="47" spans="1:28" x14ac:dyDescent="0.25">
      <c r="A47">
        <v>46</v>
      </c>
      <c r="B47" s="1" t="s">
        <v>66</v>
      </c>
      <c r="C47" s="3">
        <v>212</v>
      </c>
      <c r="D47" t="s">
        <v>33</v>
      </c>
      <c r="E47">
        <v>2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f t="shared" si="5"/>
        <v>0</v>
      </c>
      <c r="X47">
        <f t="shared" si="9"/>
        <v>0</v>
      </c>
      <c r="Y47">
        <f t="shared" si="10"/>
        <v>0</v>
      </c>
      <c r="Z47">
        <f t="shared" si="11"/>
        <v>0</v>
      </c>
      <c r="AA47">
        <f t="shared" si="12"/>
        <v>0</v>
      </c>
      <c r="AB47">
        <f t="shared" si="13"/>
        <v>0</v>
      </c>
    </row>
    <row r="48" spans="1:28" x14ac:dyDescent="0.25">
      <c r="A48">
        <v>47</v>
      </c>
      <c r="B48" s="6" t="s">
        <v>11</v>
      </c>
      <c r="C48" s="3">
        <v>213</v>
      </c>
      <c r="D48" t="s">
        <v>33</v>
      </c>
      <c r="E48">
        <v>2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1</v>
      </c>
      <c r="O48">
        <v>0</v>
      </c>
      <c r="P48">
        <f t="shared" si="5"/>
        <v>1</v>
      </c>
      <c r="X48">
        <f t="shared" si="9"/>
        <v>1</v>
      </c>
      <c r="Y48">
        <f t="shared" si="10"/>
        <v>0</v>
      </c>
      <c r="Z48">
        <f t="shared" si="11"/>
        <v>0</v>
      </c>
      <c r="AA48">
        <f t="shared" si="12"/>
        <v>0</v>
      </c>
      <c r="AB48">
        <f t="shared" si="13"/>
        <v>0</v>
      </c>
    </row>
    <row r="49" spans="1:28" x14ac:dyDescent="0.25">
      <c r="A49">
        <v>48</v>
      </c>
      <c r="B49" s="1" t="s">
        <v>8</v>
      </c>
      <c r="C49" s="3">
        <v>214</v>
      </c>
      <c r="D49" t="s">
        <v>33</v>
      </c>
      <c r="E49">
        <v>2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f t="shared" si="5"/>
        <v>0</v>
      </c>
      <c r="X49">
        <f t="shared" si="9"/>
        <v>0</v>
      </c>
      <c r="Y49">
        <f t="shared" si="10"/>
        <v>0</v>
      </c>
      <c r="Z49">
        <f t="shared" si="11"/>
        <v>0</v>
      </c>
      <c r="AA49">
        <f t="shared" si="12"/>
        <v>0</v>
      </c>
      <c r="AB49">
        <f t="shared" si="13"/>
        <v>0</v>
      </c>
    </row>
    <row r="50" spans="1:28" x14ac:dyDescent="0.25">
      <c r="A50">
        <v>49</v>
      </c>
      <c r="B50" s="6" t="s">
        <v>9</v>
      </c>
      <c r="C50" s="3">
        <v>215</v>
      </c>
      <c r="D50" t="s">
        <v>33</v>
      </c>
      <c r="E50">
        <v>2</v>
      </c>
      <c r="F50">
        <v>0</v>
      </c>
      <c r="G50">
        <v>0</v>
      </c>
      <c r="H50">
        <v>0</v>
      </c>
      <c r="I50">
        <v>1</v>
      </c>
      <c r="J50">
        <v>0</v>
      </c>
      <c r="K50">
        <v>1</v>
      </c>
      <c r="L50">
        <v>0</v>
      </c>
      <c r="M50">
        <v>0</v>
      </c>
      <c r="N50">
        <v>1</v>
      </c>
      <c r="O50">
        <v>0</v>
      </c>
      <c r="P50">
        <f t="shared" si="5"/>
        <v>3</v>
      </c>
      <c r="X50">
        <f t="shared" si="9"/>
        <v>3</v>
      </c>
      <c r="Y50">
        <f t="shared" si="10"/>
        <v>0</v>
      </c>
      <c r="Z50">
        <f t="shared" si="11"/>
        <v>0</v>
      </c>
      <c r="AA50">
        <f t="shared" si="12"/>
        <v>0</v>
      </c>
      <c r="AB50">
        <f t="shared" si="13"/>
        <v>0</v>
      </c>
    </row>
    <row r="51" spans="1:28" x14ac:dyDescent="0.25">
      <c r="A51">
        <v>50</v>
      </c>
      <c r="B51" s="6" t="s">
        <v>10</v>
      </c>
      <c r="C51" s="3">
        <v>216</v>
      </c>
      <c r="D51" t="s">
        <v>33</v>
      </c>
      <c r="E51">
        <v>2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f t="shared" si="5"/>
        <v>0</v>
      </c>
      <c r="X51">
        <f t="shared" si="9"/>
        <v>0</v>
      </c>
      <c r="Y51">
        <f t="shared" si="10"/>
        <v>0</v>
      </c>
      <c r="Z51">
        <f t="shared" si="11"/>
        <v>0</v>
      </c>
      <c r="AA51">
        <f t="shared" si="12"/>
        <v>0</v>
      </c>
      <c r="AB51">
        <f t="shared" si="13"/>
        <v>0</v>
      </c>
    </row>
    <row r="52" spans="1:28" x14ac:dyDescent="0.25">
      <c r="A52">
        <v>51</v>
      </c>
      <c r="B52" s="1" t="s">
        <v>7</v>
      </c>
      <c r="C52" s="3">
        <v>217</v>
      </c>
      <c r="D52" t="s">
        <v>33</v>
      </c>
      <c r="E52">
        <v>2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f t="shared" si="5"/>
        <v>0</v>
      </c>
      <c r="X52">
        <f t="shared" si="9"/>
        <v>0</v>
      </c>
      <c r="Y52">
        <f t="shared" si="10"/>
        <v>0</v>
      </c>
      <c r="Z52">
        <f t="shared" si="11"/>
        <v>0</v>
      </c>
      <c r="AA52">
        <f t="shared" si="12"/>
        <v>0</v>
      </c>
      <c r="AB52">
        <f t="shared" si="13"/>
        <v>0</v>
      </c>
    </row>
    <row r="53" spans="1:28" x14ac:dyDescent="0.25">
      <c r="A53">
        <v>52</v>
      </c>
      <c r="B53" s="1" t="s">
        <v>6</v>
      </c>
      <c r="C53" s="3">
        <v>218</v>
      </c>
      <c r="D53" t="s">
        <v>33</v>
      </c>
      <c r="E53">
        <v>2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0</v>
      </c>
      <c r="O53">
        <v>0</v>
      </c>
      <c r="P53">
        <f t="shared" si="5"/>
        <v>1</v>
      </c>
      <c r="X53">
        <f t="shared" si="9"/>
        <v>1</v>
      </c>
      <c r="Y53">
        <f t="shared" si="10"/>
        <v>0</v>
      </c>
      <c r="Z53">
        <f t="shared" si="11"/>
        <v>0</v>
      </c>
      <c r="AA53">
        <f t="shared" si="12"/>
        <v>0</v>
      </c>
      <c r="AB53">
        <f t="shared" si="13"/>
        <v>0</v>
      </c>
    </row>
    <row r="54" spans="1:28" x14ac:dyDescent="0.25">
      <c r="A54">
        <v>53</v>
      </c>
      <c r="B54" s="1" t="s">
        <v>67</v>
      </c>
      <c r="C54" s="3">
        <v>219</v>
      </c>
      <c r="D54" t="s">
        <v>68</v>
      </c>
      <c r="E54">
        <v>2</v>
      </c>
      <c r="F54">
        <v>0</v>
      </c>
      <c r="G54">
        <v>0</v>
      </c>
      <c r="H54">
        <v>3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f t="shared" si="5"/>
        <v>3</v>
      </c>
      <c r="X54">
        <f t="shared" si="9"/>
        <v>0</v>
      </c>
      <c r="Y54">
        <f t="shared" si="10"/>
        <v>0</v>
      </c>
      <c r="Z54">
        <f t="shared" si="11"/>
        <v>3</v>
      </c>
      <c r="AA54">
        <f t="shared" si="12"/>
        <v>0</v>
      </c>
      <c r="AB54">
        <f t="shared" si="13"/>
        <v>0</v>
      </c>
    </row>
    <row r="55" spans="1:28" x14ac:dyDescent="0.25">
      <c r="A55">
        <v>54</v>
      </c>
      <c r="B55" s="1" t="s">
        <v>69</v>
      </c>
      <c r="C55" s="3">
        <v>220</v>
      </c>
      <c r="D55" t="s">
        <v>68</v>
      </c>
      <c r="E55">
        <v>2</v>
      </c>
      <c r="F55">
        <v>3</v>
      </c>
      <c r="G55">
        <v>0</v>
      </c>
      <c r="H55">
        <v>3</v>
      </c>
      <c r="I55">
        <v>0</v>
      </c>
      <c r="J55">
        <v>0</v>
      </c>
      <c r="K55">
        <v>0</v>
      </c>
      <c r="L55">
        <v>0</v>
      </c>
      <c r="M55">
        <v>1</v>
      </c>
      <c r="N55">
        <v>0</v>
      </c>
      <c r="O55">
        <v>0</v>
      </c>
      <c r="P55">
        <f t="shared" si="5"/>
        <v>7</v>
      </c>
      <c r="X55">
        <f t="shared" si="9"/>
        <v>0</v>
      </c>
      <c r="Y55">
        <f t="shared" si="10"/>
        <v>0</v>
      </c>
      <c r="Z55">
        <f t="shared" si="11"/>
        <v>7</v>
      </c>
      <c r="AA55">
        <f t="shared" si="12"/>
        <v>0</v>
      </c>
      <c r="AB55">
        <f t="shared" si="13"/>
        <v>0</v>
      </c>
    </row>
    <row r="56" spans="1:28" x14ac:dyDescent="0.25">
      <c r="A56">
        <v>55</v>
      </c>
      <c r="B56" s="1" t="s">
        <v>70</v>
      </c>
      <c r="C56" s="3">
        <v>221</v>
      </c>
      <c r="D56" t="s">
        <v>68</v>
      </c>
      <c r="E56">
        <v>2</v>
      </c>
      <c r="F56">
        <v>0</v>
      </c>
      <c r="G56">
        <v>0</v>
      </c>
      <c r="H56">
        <v>1</v>
      </c>
      <c r="I56">
        <v>1</v>
      </c>
      <c r="J56">
        <v>1</v>
      </c>
      <c r="K56">
        <v>0</v>
      </c>
      <c r="L56">
        <v>0</v>
      </c>
      <c r="M56">
        <v>1</v>
      </c>
      <c r="N56">
        <v>0</v>
      </c>
      <c r="O56">
        <v>0</v>
      </c>
      <c r="P56">
        <f t="shared" si="5"/>
        <v>4</v>
      </c>
      <c r="X56">
        <f t="shared" si="9"/>
        <v>0</v>
      </c>
      <c r="Y56">
        <f t="shared" si="10"/>
        <v>0</v>
      </c>
      <c r="Z56">
        <f t="shared" si="11"/>
        <v>4</v>
      </c>
      <c r="AA56">
        <f t="shared" si="12"/>
        <v>0</v>
      </c>
      <c r="AB56">
        <f t="shared" si="13"/>
        <v>0</v>
      </c>
    </row>
    <row r="57" spans="1:28" x14ac:dyDescent="0.25">
      <c r="A57">
        <v>56</v>
      </c>
      <c r="B57" s="1" t="s">
        <v>71</v>
      </c>
      <c r="C57" s="3">
        <v>222</v>
      </c>
      <c r="D57" t="s">
        <v>68</v>
      </c>
      <c r="E57">
        <v>2</v>
      </c>
      <c r="F57">
        <v>0</v>
      </c>
      <c r="G57">
        <v>0</v>
      </c>
      <c r="H57">
        <v>3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f t="shared" si="5"/>
        <v>3</v>
      </c>
      <c r="X57">
        <f t="shared" si="9"/>
        <v>0</v>
      </c>
      <c r="Y57">
        <f t="shared" si="10"/>
        <v>0</v>
      </c>
      <c r="Z57">
        <f t="shared" si="11"/>
        <v>3</v>
      </c>
      <c r="AA57">
        <f t="shared" si="12"/>
        <v>0</v>
      </c>
      <c r="AB57">
        <f t="shared" si="13"/>
        <v>0</v>
      </c>
    </row>
    <row r="58" spans="1:28" x14ac:dyDescent="0.25">
      <c r="A58">
        <v>57</v>
      </c>
      <c r="B58" s="1" t="s">
        <v>72</v>
      </c>
      <c r="C58" s="3">
        <v>223</v>
      </c>
      <c r="D58" t="s">
        <v>68</v>
      </c>
      <c r="E58">
        <v>2</v>
      </c>
      <c r="F58">
        <v>1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f t="shared" si="5"/>
        <v>1</v>
      </c>
      <c r="X58">
        <f t="shared" si="9"/>
        <v>0</v>
      </c>
      <c r="Y58">
        <f t="shared" si="10"/>
        <v>0</v>
      </c>
      <c r="Z58">
        <f t="shared" si="11"/>
        <v>1</v>
      </c>
      <c r="AA58">
        <f t="shared" si="12"/>
        <v>0</v>
      </c>
      <c r="AB58">
        <f t="shared" si="13"/>
        <v>0</v>
      </c>
    </row>
    <row r="59" spans="1:28" x14ac:dyDescent="0.25">
      <c r="A59">
        <v>58</v>
      </c>
      <c r="B59" s="9" t="s">
        <v>73</v>
      </c>
      <c r="C59" s="3">
        <v>224</v>
      </c>
      <c r="D59" t="s">
        <v>68</v>
      </c>
      <c r="E59">
        <v>2</v>
      </c>
      <c r="F59">
        <v>3</v>
      </c>
      <c r="G59">
        <v>0</v>
      </c>
      <c r="H59">
        <v>3</v>
      </c>
      <c r="I59">
        <v>1</v>
      </c>
      <c r="J59">
        <v>0</v>
      </c>
      <c r="K59">
        <v>3</v>
      </c>
      <c r="L59">
        <v>0</v>
      </c>
      <c r="M59">
        <v>0</v>
      </c>
      <c r="N59">
        <v>0</v>
      </c>
      <c r="O59">
        <v>0</v>
      </c>
      <c r="P59" s="5">
        <f t="shared" si="5"/>
        <v>10</v>
      </c>
      <c r="Q59">
        <v>3</v>
      </c>
      <c r="X59">
        <f t="shared" si="9"/>
        <v>0</v>
      </c>
      <c r="Y59">
        <f t="shared" si="10"/>
        <v>0</v>
      </c>
      <c r="Z59">
        <f t="shared" si="11"/>
        <v>10</v>
      </c>
      <c r="AA59">
        <f t="shared" si="12"/>
        <v>0</v>
      </c>
      <c r="AB59">
        <f t="shared" si="13"/>
        <v>0</v>
      </c>
    </row>
    <row r="60" spans="1:28" x14ac:dyDescent="0.25">
      <c r="A60">
        <v>59</v>
      </c>
      <c r="B60" s="1" t="s">
        <v>74</v>
      </c>
      <c r="C60" s="3">
        <v>225</v>
      </c>
      <c r="D60" t="s">
        <v>68</v>
      </c>
      <c r="E60">
        <v>2</v>
      </c>
      <c r="F60">
        <v>1</v>
      </c>
      <c r="G60">
        <v>0</v>
      </c>
      <c r="H60">
        <v>2</v>
      </c>
      <c r="I60">
        <v>2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f t="shared" si="5"/>
        <v>5</v>
      </c>
      <c r="X60">
        <f t="shared" si="9"/>
        <v>0</v>
      </c>
      <c r="Y60">
        <f t="shared" si="10"/>
        <v>0</v>
      </c>
      <c r="Z60">
        <f t="shared" si="11"/>
        <v>5</v>
      </c>
      <c r="AA60">
        <f t="shared" si="12"/>
        <v>0</v>
      </c>
      <c r="AB60">
        <f t="shared" si="13"/>
        <v>0</v>
      </c>
    </row>
    <row r="61" spans="1:28" x14ac:dyDescent="0.25">
      <c r="A61">
        <v>60</v>
      </c>
      <c r="B61" s="1" t="s">
        <v>75</v>
      </c>
      <c r="C61" s="3">
        <v>226</v>
      </c>
      <c r="D61" t="s">
        <v>68</v>
      </c>
      <c r="E61">
        <v>2</v>
      </c>
      <c r="F61">
        <v>0</v>
      </c>
      <c r="G61">
        <v>0</v>
      </c>
      <c r="H61">
        <v>0</v>
      </c>
      <c r="I61">
        <v>0</v>
      </c>
      <c r="J61">
        <v>0</v>
      </c>
      <c r="K61">
        <v>2</v>
      </c>
      <c r="L61">
        <v>0</v>
      </c>
      <c r="M61">
        <v>0</v>
      </c>
      <c r="N61">
        <v>0</v>
      </c>
      <c r="O61">
        <v>0</v>
      </c>
      <c r="P61">
        <f t="shared" si="5"/>
        <v>2</v>
      </c>
      <c r="X61">
        <f t="shared" si="9"/>
        <v>0</v>
      </c>
      <c r="Y61">
        <f t="shared" si="10"/>
        <v>0</v>
      </c>
      <c r="Z61">
        <f t="shared" si="11"/>
        <v>2</v>
      </c>
      <c r="AA61">
        <f t="shared" si="12"/>
        <v>0</v>
      </c>
      <c r="AB61">
        <f t="shared" si="13"/>
        <v>0</v>
      </c>
    </row>
    <row r="62" spans="1:28" x14ac:dyDescent="0.25">
      <c r="A62">
        <v>61</v>
      </c>
      <c r="B62" s="1" t="s">
        <v>76</v>
      </c>
      <c r="C62" s="3">
        <v>228</v>
      </c>
      <c r="D62" t="s">
        <v>33</v>
      </c>
      <c r="E62">
        <v>2</v>
      </c>
      <c r="F62">
        <v>0</v>
      </c>
      <c r="G62">
        <v>0</v>
      </c>
      <c r="H62">
        <v>1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f t="shared" si="5"/>
        <v>1</v>
      </c>
      <c r="X62">
        <f t="shared" si="9"/>
        <v>1</v>
      </c>
      <c r="Y62">
        <f t="shared" si="10"/>
        <v>0</v>
      </c>
      <c r="Z62">
        <f t="shared" si="11"/>
        <v>0</v>
      </c>
      <c r="AA62">
        <f t="shared" si="12"/>
        <v>0</v>
      </c>
      <c r="AB62">
        <f t="shared" si="13"/>
        <v>0</v>
      </c>
    </row>
    <row r="63" spans="1:28" x14ac:dyDescent="0.25">
      <c r="A63">
        <v>62</v>
      </c>
      <c r="B63" s="1" t="s">
        <v>77</v>
      </c>
      <c r="C63" s="3">
        <v>229</v>
      </c>
      <c r="D63" t="s">
        <v>33</v>
      </c>
      <c r="E63">
        <v>2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0</v>
      </c>
      <c r="P63">
        <f t="shared" si="5"/>
        <v>2</v>
      </c>
      <c r="X63">
        <f t="shared" si="9"/>
        <v>2</v>
      </c>
      <c r="Y63">
        <f t="shared" si="10"/>
        <v>0</v>
      </c>
      <c r="Z63">
        <f t="shared" si="11"/>
        <v>0</v>
      </c>
      <c r="AA63">
        <f t="shared" si="12"/>
        <v>0</v>
      </c>
      <c r="AB63">
        <f t="shared" si="13"/>
        <v>0</v>
      </c>
    </row>
    <row r="64" spans="1:28" x14ac:dyDescent="0.25">
      <c r="A64">
        <v>63</v>
      </c>
      <c r="B64" s="1" t="s">
        <v>29</v>
      </c>
      <c r="C64" s="3">
        <v>230</v>
      </c>
      <c r="D64" t="s">
        <v>48</v>
      </c>
      <c r="E64">
        <v>2</v>
      </c>
      <c r="F64">
        <v>3</v>
      </c>
      <c r="G64">
        <v>0</v>
      </c>
      <c r="H64">
        <v>0</v>
      </c>
      <c r="I64">
        <v>3</v>
      </c>
      <c r="J64">
        <v>0</v>
      </c>
      <c r="K64">
        <v>0</v>
      </c>
      <c r="L64">
        <v>3</v>
      </c>
      <c r="M64">
        <v>2</v>
      </c>
      <c r="N64">
        <v>2</v>
      </c>
      <c r="O64">
        <v>0</v>
      </c>
      <c r="P64">
        <f t="shared" si="5"/>
        <v>13</v>
      </c>
      <c r="Q64">
        <v>3</v>
      </c>
      <c r="X64">
        <f t="shared" si="9"/>
        <v>0</v>
      </c>
      <c r="Y64">
        <f t="shared" si="10"/>
        <v>0</v>
      </c>
      <c r="Z64">
        <f t="shared" si="11"/>
        <v>0</v>
      </c>
      <c r="AA64">
        <f t="shared" si="12"/>
        <v>13</v>
      </c>
      <c r="AB64">
        <f t="shared" si="13"/>
        <v>0</v>
      </c>
    </row>
    <row r="65" spans="1:29" x14ac:dyDescent="0.25">
      <c r="A65">
        <v>64</v>
      </c>
      <c r="B65" s="1" t="s">
        <v>28</v>
      </c>
      <c r="C65" s="3">
        <v>231</v>
      </c>
      <c r="D65" t="s">
        <v>48</v>
      </c>
      <c r="E65">
        <v>2</v>
      </c>
      <c r="F65">
        <v>2</v>
      </c>
      <c r="G65">
        <v>0</v>
      </c>
      <c r="H65">
        <v>3</v>
      </c>
      <c r="I65">
        <v>3</v>
      </c>
      <c r="J65">
        <v>3</v>
      </c>
      <c r="K65">
        <v>3</v>
      </c>
      <c r="L65">
        <v>0</v>
      </c>
      <c r="M65">
        <v>0</v>
      </c>
      <c r="N65">
        <v>3</v>
      </c>
      <c r="O65">
        <v>1</v>
      </c>
      <c r="P65">
        <f t="shared" si="5"/>
        <v>18</v>
      </c>
      <c r="Q65">
        <v>2</v>
      </c>
      <c r="X65">
        <f t="shared" si="9"/>
        <v>0</v>
      </c>
      <c r="Y65">
        <f t="shared" si="10"/>
        <v>0</v>
      </c>
      <c r="Z65">
        <f t="shared" si="11"/>
        <v>0</v>
      </c>
      <c r="AA65">
        <f t="shared" si="12"/>
        <v>18</v>
      </c>
      <c r="AB65">
        <f t="shared" si="13"/>
        <v>0</v>
      </c>
    </row>
    <row r="66" spans="1:29" x14ac:dyDescent="0.25">
      <c r="A66">
        <v>65</v>
      </c>
      <c r="B66" s="1" t="s">
        <v>30</v>
      </c>
      <c r="C66" s="3">
        <v>232</v>
      </c>
      <c r="D66" t="s">
        <v>48</v>
      </c>
      <c r="E66">
        <v>2</v>
      </c>
      <c r="F66">
        <v>1</v>
      </c>
      <c r="G66">
        <v>0</v>
      </c>
      <c r="H66">
        <v>3</v>
      </c>
      <c r="I66">
        <v>2</v>
      </c>
      <c r="J66">
        <v>1</v>
      </c>
      <c r="K66">
        <v>2</v>
      </c>
      <c r="L66">
        <v>3</v>
      </c>
      <c r="M66">
        <v>0</v>
      </c>
      <c r="N66">
        <v>3</v>
      </c>
      <c r="O66">
        <v>1</v>
      </c>
      <c r="P66">
        <f t="shared" si="5"/>
        <v>16</v>
      </c>
      <c r="Q66">
        <v>2</v>
      </c>
      <c r="X66">
        <f t="shared" ref="X66:X76" si="14">IF(D66="МПУ",P66,0)</f>
        <v>0</v>
      </c>
      <c r="Y66">
        <f t="shared" ref="Y66:Y76" si="15">IF(D66="РГУФКСМиТ",P66,0)</f>
        <v>0</v>
      </c>
      <c r="Z66">
        <f t="shared" ref="Z66:Z76" si="16">IF(D66="РГУНГ",P66,0)</f>
        <v>0</v>
      </c>
      <c r="AA66">
        <f t="shared" ref="AA66:AA76" si="17">IF(D66="ВА РВСН",P66,0)</f>
        <v>16</v>
      </c>
      <c r="AB66">
        <f t="shared" ref="AB66:AB76" si="18">IF(D66="ФВА РВСН",P66,0)</f>
        <v>0</v>
      </c>
    </row>
    <row r="67" spans="1:29" x14ac:dyDescent="0.25">
      <c r="A67">
        <v>66</v>
      </c>
      <c r="B67" s="1" t="s">
        <v>31</v>
      </c>
      <c r="C67" s="3">
        <v>233</v>
      </c>
      <c r="D67" t="s">
        <v>48</v>
      </c>
      <c r="E67">
        <v>2</v>
      </c>
      <c r="F67">
        <v>2</v>
      </c>
      <c r="G67">
        <v>2</v>
      </c>
      <c r="H67">
        <v>3</v>
      </c>
      <c r="I67">
        <v>3</v>
      </c>
      <c r="J67">
        <v>3</v>
      </c>
      <c r="K67">
        <v>2</v>
      </c>
      <c r="L67">
        <v>3</v>
      </c>
      <c r="M67">
        <v>1</v>
      </c>
      <c r="N67">
        <v>3</v>
      </c>
      <c r="O67">
        <v>1</v>
      </c>
      <c r="P67" s="4">
        <f t="shared" ref="P67:P76" si="19">SUM(F67:O67)</f>
        <v>23</v>
      </c>
      <c r="Q67">
        <v>2</v>
      </c>
      <c r="X67">
        <f t="shared" si="14"/>
        <v>0</v>
      </c>
      <c r="Y67">
        <f t="shared" si="15"/>
        <v>0</v>
      </c>
      <c r="Z67">
        <f t="shared" si="16"/>
        <v>0</v>
      </c>
      <c r="AA67">
        <f t="shared" si="17"/>
        <v>23</v>
      </c>
      <c r="AB67">
        <f t="shared" si="18"/>
        <v>0</v>
      </c>
    </row>
    <row r="68" spans="1:29" x14ac:dyDescent="0.25">
      <c r="A68">
        <v>67</v>
      </c>
      <c r="B68" s="1" t="s">
        <v>32</v>
      </c>
      <c r="C68" s="3">
        <v>234</v>
      </c>
      <c r="D68" t="s">
        <v>48</v>
      </c>
      <c r="E68">
        <v>2</v>
      </c>
      <c r="F68">
        <v>0</v>
      </c>
      <c r="G68">
        <v>0</v>
      </c>
      <c r="H68">
        <v>0</v>
      </c>
      <c r="I68">
        <v>0</v>
      </c>
      <c r="J68">
        <v>0</v>
      </c>
      <c r="K68">
        <v>1</v>
      </c>
      <c r="L68">
        <v>0</v>
      </c>
      <c r="M68">
        <v>3</v>
      </c>
      <c r="N68">
        <v>0</v>
      </c>
      <c r="O68">
        <v>0</v>
      </c>
      <c r="P68">
        <f t="shared" si="19"/>
        <v>4</v>
      </c>
      <c r="X68">
        <f t="shared" si="14"/>
        <v>0</v>
      </c>
      <c r="Y68">
        <f t="shared" si="15"/>
        <v>0</v>
      </c>
      <c r="Z68">
        <f t="shared" si="16"/>
        <v>0</v>
      </c>
      <c r="AA68">
        <f t="shared" si="17"/>
        <v>4</v>
      </c>
      <c r="AB68">
        <f t="shared" si="18"/>
        <v>0</v>
      </c>
    </row>
    <row r="69" spans="1:29" x14ac:dyDescent="0.25">
      <c r="A69">
        <v>68</v>
      </c>
      <c r="B69" s="9" t="s">
        <v>78</v>
      </c>
      <c r="C69" s="3">
        <v>235</v>
      </c>
      <c r="D69" t="s">
        <v>68</v>
      </c>
      <c r="E69">
        <v>2</v>
      </c>
      <c r="F69">
        <v>3</v>
      </c>
      <c r="G69">
        <v>3</v>
      </c>
      <c r="H69">
        <v>3</v>
      </c>
      <c r="I69">
        <v>1</v>
      </c>
      <c r="J69">
        <v>3</v>
      </c>
      <c r="K69">
        <v>2</v>
      </c>
      <c r="L69">
        <v>0</v>
      </c>
      <c r="M69">
        <v>0</v>
      </c>
      <c r="N69">
        <v>0</v>
      </c>
      <c r="O69">
        <v>0</v>
      </c>
      <c r="P69" s="5">
        <f t="shared" si="19"/>
        <v>15</v>
      </c>
      <c r="Q69">
        <v>2</v>
      </c>
      <c r="X69">
        <f t="shared" si="14"/>
        <v>0</v>
      </c>
      <c r="Y69">
        <f t="shared" si="15"/>
        <v>0</v>
      </c>
      <c r="Z69">
        <f t="shared" si="16"/>
        <v>15</v>
      </c>
      <c r="AA69">
        <f t="shared" si="17"/>
        <v>0</v>
      </c>
      <c r="AB69">
        <f t="shared" si="18"/>
        <v>0</v>
      </c>
    </row>
    <row r="70" spans="1:29" x14ac:dyDescent="0.25">
      <c r="A70">
        <v>69</v>
      </c>
      <c r="B70" s="7" t="s">
        <v>79</v>
      </c>
      <c r="C70" s="3">
        <v>236</v>
      </c>
      <c r="D70" t="s">
        <v>50</v>
      </c>
      <c r="E70">
        <v>2</v>
      </c>
      <c r="F70">
        <v>3</v>
      </c>
      <c r="G70">
        <v>3</v>
      </c>
      <c r="H70">
        <v>3</v>
      </c>
      <c r="I70">
        <v>3</v>
      </c>
      <c r="J70">
        <v>3</v>
      </c>
      <c r="K70">
        <v>3</v>
      </c>
      <c r="L70">
        <v>3</v>
      </c>
      <c r="M70">
        <v>3</v>
      </c>
      <c r="N70">
        <v>3</v>
      </c>
      <c r="O70">
        <v>2</v>
      </c>
      <c r="P70" s="4">
        <f t="shared" si="19"/>
        <v>29</v>
      </c>
      <c r="Q70">
        <v>1</v>
      </c>
      <c r="X70">
        <f t="shared" si="14"/>
        <v>0</v>
      </c>
      <c r="Y70">
        <f t="shared" si="15"/>
        <v>0</v>
      </c>
      <c r="Z70">
        <f t="shared" si="16"/>
        <v>0</v>
      </c>
      <c r="AA70">
        <f t="shared" si="17"/>
        <v>0</v>
      </c>
      <c r="AB70">
        <f t="shared" si="18"/>
        <v>29</v>
      </c>
    </row>
    <row r="71" spans="1:29" x14ac:dyDescent="0.25">
      <c r="A71">
        <v>70</v>
      </c>
      <c r="B71" s="1" t="s">
        <v>80</v>
      </c>
      <c r="C71" s="3">
        <v>237</v>
      </c>
      <c r="D71" t="s">
        <v>50</v>
      </c>
      <c r="E71">
        <v>2</v>
      </c>
      <c r="F71">
        <v>1</v>
      </c>
      <c r="G71">
        <v>3</v>
      </c>
      <c r="H71">
        <v>0</v>
      </c>
      <c r="I71">
        <v>0</v>
      </c>
      <c r="J71">
        <v>3</v>
      </c>
      <c r="K71">
        <v>3</v>
      </c>
      <c r="L71">
        <v>0</v>
      </c>
      <c r="M71">
        <v>0</v>
      </c>
      <c r="N71">
        <v>3</v>
      </c>
      <c r="O71">
        <v>0</v>
      </c>
      <c r="P71">
        <f t="shared" si="19"/>
        <v>13</v>
      </c>
      <c r="Q71">
        <v>3</v>
      </c>
      <c r="X71">
        <f t="shared" si="14"/>
        <v>0</v>
      </c>
      <c r="Y71">
        <f t="shared" si="15"/>
        <v>0</v>
      </c>
      <c r="Z71">
        <f t="shared" si="16"/>
        <v>0</v>
      </c>
      <c r="AA71">
        <f t="shared" si="17"/>
        <v>0</v>
      </c>
      <c r="AB71">
        <f t="shared" si="18"/>
        <v>13</v>
      </c>
    </row>
    <row r="72" spans="1:29" x14ac:dyDescent="0.25">
      <c r="A72">
        <v>71</v>
      </c>
      <c r="B72" s="1" t="s">
        <v>81</v>
      </c>
      <c r="C72" s="3">
        <v>238</v>
      </c>
      <c r="D72" t="s">
        <v>50</v>
      </c>
      <c r="E72">
        <v>2</v>
      </c>
      <c r="F72">
        <v>3</v>
      </c>
      <c r="G72">
        <v>1</v>
      </c>
      <c r="H72">
        <v>1</v>
      </c>
      <c r="I72">
        <v>1</v>
      </c>
      <c r="J72">
        <v>0</v>
      </c>
      <c r="K72">
        <v>1</v>
      </c>
      <c r="L72">
        <v>0</v>
      </c>
      <c r="M72">
        <v>0</v>
      </c>
      <c r="N72">
        <v>2</v>
      </c>
      <c r="O72">
        <v>0</v>
      </c>
      <c r="P72">
        <f t="shared" si="19"/>
        <v>9</v>
      </c>
      <c r="X72">
        <f t="shared" si="14"/>
        <v>0</v>
      </c>
      <c r="Y72">
        <f t="shared" si="15"/>
        <v>0</v>
      </c>
      <c r="Z72">
        <f t="shared" si="16"/>
        <v>0</v>
      </c>
      <c r="AA72">
        <f t="shared" si="17"/>
        <v>0</v>
      </c>
      <c r="AB72">
        <f t="shared" si="18"/>
        <v>9</v>
      </c>
    </row>
    <row r="73" spans="1:29" x14ac:dyDescent="0.25">
      <c r="A73">
        <v>72</v>
      </c>
      <c r="B73" s="1" t="s">
        <v>82</v>
      </c>
      <c r="C73" s="3">
        <v>239</v>
      </c>
      <c r="D73" t="s">
        <v>50</v>
      </c>
      <c r="E73">
        <v>2</v>
      </c>
      <c r="F73">
        <v>1</v>
      </c>
      <c r="G73">
        <v>3</v>
      </c>
      <c r="H73">
        <v>3</v>
      </c>
      <c r="I73">
        <v>2</v>
      </c>
      <c r="J73">
        <v>0</v>
      </c>
      <c r="K73">
        <v>0</v>
      </c>
      <c r="L73">
        <v>0</v>
      </c>
      <c r="M73">
        <v>0</v>
      </c>
      <c r="N73">
        <v>3</v>
      </c>
      <c r="O73">
        <v>1</v>
      </c>
      <c r="P73">
        <f t="shared" si="19"/>
        <v>13</v>
      </c>
      <c r="Q73">
        <v>3</v>
      </c>
      <c r="X73">
        <f t="shared" si="14"/>
        <v>0</v>
      </c>
      <c r="Y73">
        <f t="shared" si="15"/>
        <v>0</v>
      </c>
      <c r="Z73">
        <f t="shared" si="16"/>
        <v>0</v>
      </c>
      <c r="AA73">
        <f t="shared" si="17"/>
        <v>0</v>
      </c>
      <c r="AB73">
        <f t="shared" si="18"/>
        <v>13</v>
      </c>
    </row>
    <row r="74" spans="1:29" x14ac:dyDescent="0.25">
      <c r="A74">
        <v>73</v>
      </c>
      <c r="B74" s="1" t="s">
        <v>83</v>
      </c>
      <c r="C74" s="3">
        <v>240</v>
      </c>
      <c r="D74" t="s">
        <v>50</v>
      </c>
      <c r="E74">
        <v>2</v>
      </c>
      <c r="F74">
        <v>3</v>
      </c>
      <c r="G74">
        <v>2</v>
      </c>
      <c r="H74">
        <v>0</v>
      </c>
      <c r="I74">
        <v>3</v>
      </c>
      <c r="J74">
        <v>3</v>
      </c>
      <c r="K74">
        <v>3</v>
      </c>
      <c r="L74">
        <v>0</v>
      </c>
      <c r="M74">
        <v>3</v>
      </c>
      <c r="N74">
        <v>3</v>
      </c>
      <c r="O74">
        <v>0</v>
      </c>
      <c r="P74">
        <f t="shared" si="19"/>
        <v>20</v>
      </c>
      <c r="Q74">
        <v>2</v>
      </c>
      <c r="X74">
        <f t="shared" si="14"/>
        <v>0</v>
      </c>
      <c r="Y74">
        <f t="shared" si="15"/>
        <v>0</v>
      </c>
      <c r="Z74">
        <f t="shared" si="16"/>
        <v>0</v>
      </c>
      <c r="AA74">
        <f t="shared" si="17"/>
        <v>0</v>
      </c>
      <c r="AB74">
        <f t="shared" si="18"/>
        <v>20</v>
      </c>
    </row>
    <row r="75" spans="1:29" x14ac:dyDescent="0.25">
      <c r="A75">
        <v>74</v>
      </c>
      <c r="B75" s="1" t="s">
        <v>84</v>
      </c>
      <c r="C75" s="3">
        <v>241</v>
      </c>
      <c r="D75" t="s">
        <v>50</v>
      </c>
      <c r="E75">
        <v>2</v>
      </c>
      <c r="F75">
        <v>3</v>
      </c>
      <c r="G75">
        <v>1</v>
      </c>
      <c r="H75">
        <v>3</v>
      </c>
      <c r="I75">
        <v>3</v>
      </c>
      <c r="J75">
        <v>0</v>
      </c>
      <c r="K75">
        <v>1</v>
      </c>
      <c r="L75">
        <v>2</v>
      </c>
      <c r="M75">
        <v>3</v>
      </c>
      <c r="N75">
        <v>3</v>
      </c>
      <c r="O75">
        <v>3</v>
      </c>
      <c r="P75" s="4">
        <f t="shared" si="19"/>
        <v>22</v>
      </c>
      <c r="Q75">
        <v>2</v>
      </c>
      <c r="X75">
        <f t="shared" si="14"/>
        <v>0</v>
      </c>
      <c r="Y75">
        <f t="shared" si="15"/>
        <v>0</v>
      </c>
      <c r="Z75">
        <f t="shared" si="16"/>
        <v>0</v>
      </c>
      <c r="AA75">
        <f t="shared" si="17"/>
        <v>0</v>
      </c>
      <c r="AB75">
        <f t="shared" si="18"/>
        <v>22</v>
      </c>
    </row>
    <row r="76" spans="1:29" x14ac:dyDescent="0.25">
      <c r="A76">
        <v>75</v>
      </c>
      <c r="B76" s="1" t="s">
        <v>85</v>
      </c>
      <c r="C76" s="3">
        <v>242</v>
      </c>
      <c r="D76" t="s">
        <v>50</v>
      </c>
      <c r="E76">
        <v>2</v>
      </c>
      <c r="F76">
        <v>1</v>
      </c>
      <c r="G76">
        <v>1</v>
      </c>
      <c r="H76">
        <v>1</v>
      </c>
      <c r="I76">
        <v>3</v>
      </c>
      <c r="J76">
        <v>0</v>
      </c>
      <c r="K76">
        <v>0</v>
      </c>
      <c r="L76">
        <v>0</v>
      </c>
      <c r="M76">
        <v>3</v>
      </c>
      <c r="N76">
        <v>1</v>
      </c>
      <c r="O76">
        <v>0</v>
      </c>
      <c r="P76">
        <f t="shared" si="19"/>
        <v>10</v>
      </c>
      <c r="Q76">
        <v>3</v>
      </c>
      <c r="X76">
        <f t="shared" si="14"/>
        <v>0</v>
      </c>
      <c r="Y76">
        <f t="shared" si="15"/>
        <v>0</v>
      </c>
      <c r="Z76">
        <f t="shared" si="16"/>
        <v>0</v>
      </c>
      <c r="AA76">
        <f t="shared" si="17"/>
        <v>0</v>
      </c>
      <c r="AB76">
        <f t="shared" si="18"/>
        <v>10</v>
      </c>
    </row>
    <row r="78" spans="1:29" x14ac:dyDescent="0.25">
      <c r="B78" s="1" t="s">
        <v>96</v>
      </c>
      <c r="E78" t="s">
        <v>97</v>
      </c>
      <c r="W78" t="s">
        <v>86</v>
      </c>
      <c r="X78">
        <f>MAX(X2:X76)</f>
        <v>18</v>
      </c>
      <c r="Y78">
        <f t="shared" ref="Y78:AB78" si="20">MAX(Y2:Y76)</f>
        <v>4</v>
      </c>
      <c r="Z78">
        <f t="shared" si="20"/>
        <v>15</v>
      </c>
      <c r="AA78">
        <f t="shared" si="20"/>
        <v>23</v>
      </c>
      <c r="AB78">
        <f t="shared" si="20"/>
        <v>29</v>
      </c>
      <c r="AC78">
        <f>MAX(X78:AB78)</f>
        <v>29</v>
      </c>
    </row>
    <row r="79" spans="1:29" x14ac:dyDescent="0.25">
      <c r="W79" t="s">
        <v>20</v>
      </c>
      <c r="X79">
        <f>SUM(X2:X76)</f>
        <v>129</v>
      </c>
      <c r="Y79">
        <f t="shared" ref="Y79:AB79" si="21">SUM(Y2:Y76)</f>
        <v>9</v>
      </c>
      <c r="Z79">
        <f t="shared" si="21"/>
        <v>50</v>
      </c>
      <c r="AA79">
        <f t="shared" si="21"/>
        <v>158</v>
      </c>
      <c r="AB79">
        <f t="shared" si="21"/>
        <v>165</v>
      </c>
      <c r="AC79">
        <f t="shared" ref="AC79:AC86" si="22">MAX(X79:AB79)</f>
        <v>165</v>
      </c>
    </row>
    <row r="80" spans="1:29" x14ac:dyDescent="0.25">
      <c r="W80" t="s">
        <v>87</v>
      </c>
      <c r="AC80">
        <f t="shared" si="22"/>
        <v>0</v>
      </c>
    </row>
    <row r="81" spans="22:29" x14ac:dyDescent="0.25">
      <c r="AC81">
        <f t="shared" si="22"/>
        <v>0</v>
      </c>
    </row>
    <row r="82" spans="22:29" x14ac:dyDescent="0.25">
      <c r="V82" t="s">
        <v>92</v>
      </c>
      <c r="W82" t="s">
        <v>86</v>
      </c>
      <c r="X82">
        <f>MAX(X2:X35)</f>
        <v>18</v>
      </c>
      <c r="Y82">
        <f t="shared" ref="Y82:AB82" si="23">MAX(Y2:Y35)</f>
        <v>4</v>
      </c>
      <c r="Z82">
        <f t="shared" si="23"/>
        <v>0</v>
      </c>
      <c r="AA82">
        <f t="shared" si="23"/>
        <v>20</v>
      </c>
      <c r="AB82">
        <f t="shared" si="23"/>
        <v>17</v>
      </c>
      <c r="AC82">
        <f t="shared" si="22"/>
        <v>20</v>
      </c>
    </row>
    <row r="83" spans="22:29" x14ac:dyDescent="0.25">
      <c r="W83" t="s">
        <v>20</v>
      </c>
      <c r="X83">
        <f>SUM(X2:X35)</f>
        <v>100</v>
      </c>
      <c r="Y83">
        <f t="shared" ref="Y83:AB83" si="24">SUM(Y2:Y35)</f>
        <v>9</v>
      </c>
      <c r="Z83">
        <f t="shared" si="24"/>
        <v>0</v>
      </c>
      <c r="AA83">
        <f t="shared" si="24"/>
        <v>84</v>
      </c>
      <c r="AB83">
        <f t="shared" si="24"/>
        <v>49</v>
      </c>
      <c r="AC83">
        <f t="shared" si="22"/>
        <v>100</v>
      </c>
    </row>
    <row r="84" spans="22:29" x14ac:dyDescent="0.25">
      <c r="AC84">
        <f t="shared" si="22"/>
        <v>0</v>
      </c>
    </row>
    <row r="85" spans="22:29" x14ac:dyDescent="0.25">
      <c r="V85" t="s">
        <v>94</v>
      </c>
      <c r="W85" t="s">
        <v>86</v>
      </c>
      <c r="X85">
        <f>MAX(X36:X76)</f>
        <v>10</v>
      </c>
      <c r="Y85">
        <f t="shared" ref="Y85:AB85" si="25">MAX(Y36:Y76)</f>
        <v>0</v>
      </c>
      <c r="Z85">
        <f t="shared" si="25"/>
        <v>15</v>
      </c>
      <c r="AA85">
        <f t="shared" si="25"/>
        <v>23</v>
      </c>
      <c r="AB85">
        <f t="shared" si="25"/>
        <v>29</v>
      </c>
      <c r="AC85">
        <f t="shared" si="22"/>
        <v>29</v>
      </c>
    </row>
    <row r="86" spans="22:29" x14ac:dyDescent="0.25">
      <c r="W86" t="s">
        <v>20</v>
      </c>
      <c r="X86">
        <f>SUM(X36:X76)</f>
        <v>29</v>
      </c>
      <c r="Y86">
        <f t="shared" ref="Y86:AB86" si="26">SUM(Y36:Y76)</f>
        <v>0</v>
      </c>
      <c r="Z86">
        <f t="shared" si="26"/>
        <v>50</v>
      </c>
      <c r="AA86">
        <f t="shared" si="26"/>
        <v>74</v>
      </c>
      <c r="AB86">
        <f t="shared" si="26"/>
        <v>116</v>
      </c>
      <c r="AC86">
        <f t="shared" si="22"/>
        <v>116</v>
      </c>
    </row>
  </sheetData>
  <autoFilter ref="A1:P76"/>
  <sortState ref="A2:P76">
    <sortCondition ref="C2"/>
  </sortState>
  <mergeCells count="3">
    <mergeCell ref="R8:V8"/>
    <mergeCell ref="R2:V2"/>
    <mergeCell ref="R14:V14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2017-11-28T04:51:42Z</dcterms:modified>
</cp:coreProperties>
</file>